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5480" windowHeight="11460" tabRatio="784" activeTab="1"/>
  </bookViews>
  <sheets>
    <sheet name="ведомость начальная" sheetId="16" r:id="rId1"/>
    <sheet name="2015" sheetId="13" r:id="rId2"/>
    <sheet name="январь 2016" sheetId="15" r:id="rId3"/>
    <sheet name="февраль" sheetId="1" r:id="rId4"/>
    <sheet name="март" sheetId="2" r:id="rId5"/>
    <sheet name="апрель" sheetId="3" r:id="rId6"/>
    <sheet name="май" sheetId="5" r:id="rId7"/>
    <sheet name="июнь" sheetId="6" r:id="rId8"/>
    <sheet name="июль" sheetId="7" r:id="rId9"/>
    <sheet name="август" sheetId="8" r:id="rId10"/>
    <sheet name="сентябрь" sheetId="9" r:id="rId11"/>
    <sheet name="октябрь" sheetId="10" r:id="rId12"/>
    <sheet name="ноябрь" sheetId="11" r:id="rId13"/>
    <sheet name="декабрь" sheetId="12" r:id="rId14"/>
  </sheets>
  <calcPr calcId="145621" calcOnSave="0"/>
</workbook>
</file>

<file path=xl/calcChain.xml><?xml version="1.0" encoding="utf-8"?>
<calcChain xmlns="http://schemas.openxmlformats.org/spreadsheetml/2006/main">
  <c r="Q31" i="13" l="1"/>
  <c r="Q11" i="13"/>
  <c r="Q10" i="13"/>
  <c r="Q9" i="13"/>
  <c r="Q6" i="13"/>
  <c r="P31" i="13"/>
  <c r="Q8" i="13"/>
  <c r="Q7" i="13"/>
  <c r="P27" i="13"/>
  <c r="N31" i="13"/>
  <c r="O31" i="13" l="1"/>
  <c r="G31" i="13"/>
  <c r="D30" i="13" l="1"/>
  <c r="H26" i="13"/>
  <c r="H25" i="13"/>
  <c r="H24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M31" i="13" l="1"/>
  <c r="Q28" i="13" l="1"/>
  <c r="Q5" i="13"/>
  <c r="P9" i="13" l="1"/>
  <c r="P17" i="13" l="1"/>
  <c r="P13" i="13"/>
  <c r="P10" i="13"/>
  <c r="P18" i="13"/>
  <c r="P16" i="13"/>
  <c r="P14" i="13"/>
  <c r="P26" i="13"/>
  <c r="P24" i="13"/>
  <c r="P21" i="13"/>
  <c r="Q22" i="13"/>
  <c r="P22" i="13"/>
  <c r="P19" i="13"/>
  <c r="P15" i="13"/>
  <c r="P11" i="13"/>
  <c r="P25" i="13"/>
  <c r="Q23" i="13"/>
  <c r="P23" i="13"/>
  <c r="P20" i="13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3" i="16"/>
  <c r="H3" i="16"/>
  <c r="J24" i="16" l="1"/>
  <c r="I24" i="16"/>
  <c r="H24" i="16"/>
  <c r="J23" i="16"/>
  <c r="I23" i="16"/>
  <c r="H23" i="16"/>
  <c r="J22" i="16"/>
  <c r="I22" i="16"/>
  <c r="H22" i="16"/>
  <c r="J21" i="16"/>
  <c r="I21" i="16"/>
  <c r="H21" i="16"/>
  <c r="J20" i="16"/>
  <c r="I20" i="16"/>
  <c r="H20" i="16"/>
  <c r="J19" i="16"/>
  <c r="I19" i="16"/>
  <c r="H19" i="16"/>
  <c r="J18" i="16"/>
  <c r="I18" i="16"/>
  <c r="H18" i="16"/>
  <c r="J17" i="16"/>
  <c r="I17" i="16"/>
  <c r="H17" i="16"/>
  <c r="J16" i="16"/>
  <c r="I16" i="16"/>
  <c r="H16" i="16"/>
  <c r="J15" i="16"/>
  <c r="I15" i="16"/>
  <c r="H15" i="16"/>
  <c r="J14" i="16"/>
  <c r="I14" i="16"/>
  <c r="H14" i="16"/>
  <c r="J13" i="16"/>
  <c r="I13" i="16"/>
  <c r="H13" i="16"/>
  <c r="J12" i="16"/>
  <c r="I12" i="16"/>
  <c r="H12" i="16"/>
  <c r="J11" i="16"/>
  <c r="I11" i="16"/>
  <c r="H11" i="16"/>
  <c r="J10" i="16"/>
  <c r="I10" i="16"/>
  <c r="H10" i="16"/>
  <c r="J9" i="16"/>
  <c r="I9" i="16"/>
  <c r="H9" i="16"/>
  <c r="J8" i="16"/>
  <c r="I8" i="16"/>
  <c r="H8" i="16"/>
  <c r="J7" i="16"/>
  <c r="I7" i="16"/>
  <c r="H7" i="16"/>
  <c r="J6" i="16"/>
  <c r="I6" i="16"/>
  <c r="H6" i="16"/>
  <c r="J5" i="16" l="1"/>
  <c r="I5" i="16"/>
  <c r="H5" i="16"/>
  <c r="J4" i="16"/>
  <c r="I4" i="16"/>
  <c r="H4" i="16"/>
  <c r="J3" i="16"/>
  <c r="I3" i="16"/>
</calcChain>
</file>

<file path=xl/sharedStrings.xml><?xml version="1.0" encoding="utf-8"?>
<sst xmlns="http://schemas.openxmlformats.org/spreadsheetml/2006/main" count="510" uniqueCount="118">
  <si>
    <t>адрес</t>
  </si>
  <si>
    <t>наименование</t>
  </si>
  <si>
    <t>стоимость работ</t>
  </si>
  <si>
    <t>№</t>
  </si>
  <si>
    <t>БЛОКИРОВАННЫЕ</t>
  </si>
  <si>
    <t xml:space="preserve">ОТЧЕТ </t>
  </si>
  <si>
    <t>ВСЕГО по РЭУ</t>
  </si>
  <si>
    <t>ПОД СНОС (содержание)</t>
  </si>
  <si>
    <t>содержание  УК и МосОблЕИРЦ</t>
  </si>
  <si>
    <t>Услуга</t>
  </si>
  <si>
    <t>Начислено</t>
  </si>
  <si>
    <t>Собрано</t>
  </si>
  <si>
    <t>Задолженость</t>
  </si>
  <si>
    <t>Уборка придом.террит.</t>
  </si>
  <si>
    <t>Текущий ремонт.</t>
  </si>
  <si>
    <t>Долг прошлых периодов</t>
  </si>
  <si>
    <t>Отопление</t>
  </si>
  <si>
    <t>Техническое обслуживание</t>
  </si>
  <si>
    <t>Холодное в/с</t>
  </si>
  <si>
    <t>Захоронение ТБО</t>
  </si>
  <si>
    <t>Уборка лестн.клеток</t>
  </si>
  <si>
    <t>Плата за наем</t>
  </si>
  <si>
    <t>Водоотведение</t>
  </si>
  <si>
    <t>Взнос на капитальный ремонт</t>
  </si>
  <si>
    <t>Вывоз ТБО</t>
  </si>
  <si>
    <t>Содержание ж/ф.</t>
  </si>
  <si>
    <t>Итого по дому:</t>
  </si>
  <si>
    <t>Отопление КПУ</t>
  </si>
  <si>
    <t>Добровольное страхование</t>
  </si>
  <si>
    <t>Горячее в/с (носитель)</t>
  </si>
  <si>
    <t>Горячее в/с (энергия)</t>
  </si>
  <si>
    <t>Холодное в/с ОДН</t>
  </si>
  <si>
    <t>Горячее в/с (энергия) ОДН</t>
  </si>
  <si>
    <t>Горячее в/с</t>
  </si>
  <si>
    <t>Электроснабжение</t>
  </si>
  <si>
    <t>работы выполненные подрядчиками</t>
  </si>
  <si>
    <r>
      <t xml:space="preserve">расходы по РЭУ </t>
    </r>
    <r>
      <rPr>
        <sz val="8"/>
        <color theme="1"/>
        <rFont val="Calibri"/>
        <family val="2"/>
        <charset val="204"/>
        <scheme val="minor"/>
      </rPr>
      <t>(з/пл.; электроэнергия подъезды; автоуслуги; материалы)</t>
    </r>
  </si>
  <si>
    <t>площади</t>
  </si>
  <si>
    <t>з/пл зубово</t>
  </si>
  <si>
    <t xml:space="preserve">остаток по дому </t>
  </si>
  <si>
    <t xml:space="preserve">Потрачено </t>
  </si>
  <si>
    <t>работы выполненные  РЭУ</t>
  </si>
  <si>
    <t>Майданово</t>
  </si>
  <si>
    <t>Д. 6</t>
  </si>
  <si>
    <t>Д. 7</t>
  </si>
  <si>
    <t>Д. 8</t>
  </si>
  <si>
    <t>Д. 9</t>
  </si>
  <si>
    <t>Д. 10</t>
  </si>
  <si>
    <t>Д. 13</t>
  </si>
  <si>
    <t>Д. 14</t>
  </si>
  <si>
    <t>Д. 15</t>
  </si>
  <si>
    <t>Д. 15А</t>
  </si>
  <si>
    <t>Д. 16</t>
  </si>
  <si>
    <t>Д. 17</t>
  </si>
  <si>
    <t>Д. 18</t>
  </si>
  <si>
    <t>Д. 21</t>
  </si>
  <si>
    <t>Д. 23</t>
  </si>
  <si>
    <t>Д. 24</t>
  </si>
  <si>
    <t>Д. 30</t>
  </si>
  <si>
    <t>Радищева 71</t>
  </si>
  <si>
    <t>Радищева 72</t>
  </si>
  <si>
    <t>Радищева 73</t>
  </si>
  <si>
    <t>Д. 1 корп. 2</t>
  </si>
  <si>
    <t>Радищева</t>
  </si>
  <si>
    <t>окрас известью по дереву, окрас бордюров</t>
  </si>
  <si>
    <t xml:space="preserve">    Клин, П.МАЙДАНОВО, 5  /ОБЩЕЖИТИЕ/</t>
  </si>
  <si>
    <t xml:space="preserve">    Клин, П.МАЙДАНОВО, 6</t>
  </si>
  <si>
    <t xml:space="preserve">    Клин, П.МАЙДАНОВО, 7</t>
  </si>
  <si>
    <t xml:space="preserve">    Клин, П.МАЙДАНОВО, 8</t>
  </si>
  <si>
    <t>18.01.2016</t>
  </si>
  <si>
    <t xml:space="preserve">    Клин, П.МАЙДАНОВО, 9</t>
  </si>
  <si>
    <t xml:space="preserve">    Клин, П.МАЙДАНОВО, 10</t>
  </si>
  <si>
    <t xml:space="preserve">    Клин, П.МАЙДАНОВО, 13</t>
  </si>
  <si>
    <t xml:space="preserve">    Клин, П.МАЙДАНОВО, 14</t>
  </si>
  <si>
    <t xml:space="preserve">    Клин, П.МАЙДАНОВО, 15</t>
  </si>
  <si>
    <t xml:space="preserve">    Клин, П.МАЙДАНОВО, 15 А</t>
  </si>
  <si>
    <t xml:space="preserve">    Клин, П.МАЙДАНОВО, 16</t>
  </si>
  <si>
    <t xml:space="preserve">    Клин, П.МАЙДАНОВО, 17</t>
  </si>
  <si>
    <t xml:space="preserve">    Клин, П.МАЙДАНОВО, 18</t>
  </si>
  <si>
    <t xml:space="preserve">    Клин, П.МАЙДАНОВО, 21</t>
  </si>
  <si>
    <t xml:space="preserve">    Клин, П.МАЙДАНОВО, 23</t>
  </si>
  <si>
    <t xml:space="preserve">    Клин, П.МАЙДАНОВО, 24</t>
  </si>
  <si>
    <t xml:space="preserve">    Клин, П.МАЙДАНОВО, 25 АВАРИЙНОЕ ЖИЛЬЁ</t>
  </si>
  <si>
    <t xml:space="preserve">    Клин, П.МАЙДАНОВО, 27 АВАРИЙНОЕ ЖИЛЬЁ</t>
  </si>
  <si>
    <t xml:space="preserve">    Клин, П.МАЙДАНОВО, 30</t>
  </si>
  <si>
    <t xml:space="preserve">    Клин, П.МАЙДАНОВО, 33 /ОБЩЕЖИТИЕ/</t>
  </si>
  <si>
    <t xml:space="preserve">    Клин, РАДИЩЕВА, 68</t>
  </si>
  <si>
    <t xml:space="preserve">    Клин, РАДИЩЕВА, 70</t>
  </si>
  <si>
    <t xml:space="preserve">    Клин, РАДИЩЕВА, 71</t>
  </si>
  <si>
    <t xml:space="preserve">    Клин, РАДИЩЕВА, 72</t>
  </si>
  <si>
    <t xml:space="preserve">    Клин, РАДИЩЕВА, 73</t>
  </si>
  <si>
    <t>15а</t>
  </si>
  <si>
    <t>дом</t>
  </si>
  <si>
    <t>водоотведеие отопление подогрев холодное вооснаб</t>
  </si>
  <si>
    <t xml:space="preserve">текущий рем. Тех обслуживание уборка лесниц и придом террит. Суммы </t>
  </si>
  <si>
    <t>майданово</t>
  </si>
  <si>
    <t>Начальник РЭУ-3</t>
  </si>
  <si>
    <t>Галкина Н.В.</t>
  </si>
  <si>
    <t>по начислениям и выполненым работам за 2016 года РЭУ-3 "Майданово"</t>
  </si>
  <si>
    <t>начисление по содержанию МКД                           за 2016 год</t>
  </si>
  <si>
    <t>оплачено по содержанию МКД                         за 2016 год</t>
  </si>
  <si>
    <t>общий долг  по жилому дому на  01.01.2017</t>
  </si>
  <si>
    <t>задолженность по содержанию МКД  за 2016 год</t>
  </si>
  <si>
    <r>
      <t xml:space="preserve">задолженность ресурсникам </t>
    </r>
    <r>
      <rPr>
        <sz val="8"/>
        <color theme="1"/>
        <rFont val="Calibri"/>
        <family val="2"/>
        <charset val="204"/>
        <scheme val="minor"/>
      </rPr>
      <t>(ХВС; ГВС; отопл.; мусор; канализ.; кап.и тек. ремонт; содержаниежилья до 2016 г.)</t>
    </r>
  </si>
  <si>
    <t>ремонт отмостки</t>
  </si>
  <si>
    <t>ремонт отмостки, ремонт лестничных клеток 1-4 под.</t>
  </si>
  <si>
    <r>
      <t xml:space="preserve">95062,54+ 487058,46=   </t>
    </r>
    <r>
      <rPr>
        <b/>
        <sz val="11"/>
        <color theme="1"/>
        <rFont val="Calibri"/>
        <family val="2"/>
        <charset val="204"/>
        <scheme val="minor"/>
      </rPr>
      <t>582121</t>
    </r>
  </si>
  <si>
    <t>обслуживание лифтов</t>
  </si>
  <si>
    <t>ремонт розлива и стояков отопления, ремонт мягкой кровли</t>
  </si>
  <si>
    <r>
      <t xml:space="preserve">83517,22+17853= </t>
    </r>
    <r>
      <rPr>
        <b/>
        <sz val="11"/>
        <color theme="1"/>
        <rFont val="Calibri"/>
        <family val="2"/>
        <charset val="204"/>
        <scheme val="minor"/>
      </rPr>
      <t>101370</t>
    </r>
  </si>
  <si>
    <t>замена балки перекрытия и лестничного марша, ремонт лестничных клеток 1-4 под.</t>
  </si>
  <si>
    <r>
      <t>102212+423825,85</t>
    </r>
    <r>
      <rPr>
        <b/>
        <sz val="10"/>
        <color theme="1"/>
        <rFont val="Calibri"/>
        <family val="2"/>
        <charset val="204"/>
        <scheme val="minor"/>
      </rPr>
      <t>=526037,85</t>
    </r>
  </si>
  <si>
    <t xml:space="preserve">устройство перемычки настояке отопления,, замена радиатора </t>
  </si>
  <si>
    <t>замена радиаторов</t>
  </si>
  <si>
    <t>замена дверного блока кв.34, установка решотчатых дверных блоков на подвалы</t>
  </si>
  <si>
    <t>итого затрат по содержанию дома за 2016 год</t>
  </si>
  <si>
    <t>1193784,5</t>
  </si>
  <si>
    <t>9271838,43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</si>
</sst>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2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i/>
      <sz val="10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10"/>
      <color indexed="8"/>
      <name val="Arial"/>
      <charset val="1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4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3" xfId="0" applyBorder="1"/>
    <xf numFmtId="4" fontId="2" fillId="0" borderId="1" xfId="0" applyNumberFormat="1" applyFont="1" applyFill="1" applyBorder="1" applyAlignment="1" applyProtection="1">
      <alignment horizontal="right" readingOrder="1"/>
    </xf>
    <xf numFmtId="4" fontId="2" fillId="0" borderId="2" xfId="0" applyNumberFormat="1" applyFont="1" applyFill="1" applyBorder="1" applyAlignment="1" applyProtection="1">
      <alignment horizontal="right" readingOrder="1"/>
    </xf>
    <xf numFmtId="4" fontId="5" fillId="0" borderId="1" xfId="0" applyNumberFormat="1" applyFont="1" applyBorder="1" applyAlignment="1">
      <alignment horizontal="left" wrapText="1"/>
    </xf>
    <xf numFmtId="1" fontId="0" fillId="0" borderId="0" xfId="0" applyNumberFormat="1"/>
    <xf numFmtId="4" fontId="6" fillId="0" borderId="1" xfId="0" applyNumberFormat="1" applyFont="1" applyBorder="1" applyAlignment="1">
      <alignment horizontal="right"/>
    </xf>
    <xf numFmtId="0" fontId="1" fillId="0" borderId="0" xfId="0" applyFont="1"/>
    <xf numFmtId="4" fontId="1" fillId="0" borderId="20" xfId="0" applyNumberFormat="1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readingOrder="1"/>
    </xf>
    <xf numFmtId="4" fontId="7" fillId="0" borderId="1" xfId="0" applyNumberFormat="1" applyFont="1" applyFill="1" applyBorder="1" applyAlignment="1" applyProtection="1">
      <alignment horizontal="left" wrapText="1"/>
    </xf>
    <xf numFmtId="4" fontId="8" fillId="0" borderId="1" xfId="0" applyNumberFormat="1" applyFont="1" applyBorder="1" applyAlignment="1"/>
    <xf numFmtId="4" fontId="5" fillId="0" borderId="1" xfId="0" applyNumberFormat="1" applyFont="1" applyBorder="1" applyAlignment="1"/>
    <xf numFmtId="4" fontId="5" fillId="0" borderId="6" xfId="0" applyNumberFormat="1" applyFont="1" applyBorder="1" applyAlignment="1"/>
    <xf numFmtId="4" fontId="9" fillId="0" borderId="1" xfId="0" applyNumberFormat="1" applyFont="1" applyBorder="1" applyAlignment="1"/>
    <xf numFmtId="4" fontId="11" fillId="0" borderId="21" xfId="0" applyNumberFormat="1" applyFont="1" applyFill="1" applyBorder="1" applyAlignment="1" applyProtection="1">
      <alignment horizontal="left" vertical="top" readingOrder="1"/>
    </xf>
    <xf numFmtId="4" fontId="13" fillId="0" borderId="21" xfId="0" applyNumberFormat="1" applyFont="1" applyFill="1" applyBorder="1" applyAlignment="1" applyProtection="1">
      <alignment horizontal="left" vertical="top" readingOrder="1"/>
    </xf>
    <xf numFmtId="0" fontId="13" fillId="0" borderId="21" xfId="0" applyNumberFormat="1" applyFont="1" applyFill="1" applyBorder="1" applyAlignment="1" applyProtection="1">
      <alignment horizontal="center" vertical="top" readingOrder="1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/>
    <xf numFmtId="49" fontId="2" fillId="0" borderId="2" xfId="0" applyNumberFormat="1" applyFont="1" applyFill="1" applyBorder="1" applyAlignment="1" applyProtection="1">
      <alignment horizontal="right" readingOrder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" fontId="6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horizontal="right" wrapText="1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4" fontId="0" fillId="0" borderId="1" xfId="0" applyNumberFormat="1" applyFont="1" applyBorder="1" applyAlignment="1">
      <alignment horizontal="right" wrapText="1"/>
    </xf>
    <xf numFmtId="0" fontId="0" fillId="0" borderId="0" xfId="0" applyFont="1" applyAlignment="1">
      <alignment wrapText="1"/>
    </xf>
    <xf numFmtId="4" fontId="14" fillId="0" borderId="1" xfId="0" applyNumberFormat="1" applyFont="1" applyBorder="1" applyAlignment="1">
      <alignment wrapText="1"/>
    </xf>
    <xf numFmtId="0" fontId="0" fillId="0" borderId="0" xfId="0" applyAlignment="1"/>
    <xf numFmtId="0" fontId="12" fillId="0" borderId="22" xfId="0" applyNumberFormat="1" applyFont="1" applyFill="1" applyBorder="1" applyAlignment="1" applyProtection="1">
      <alignment horizontal="left" vertical="top" readingOrder="1"/>
    </xf>
    <xf numFmtId="0" fontId="11" fillId="0" borderId="21" xfId="0" applyNumberFormat="1" applyFont="1" applyFill="1" applyBorder="1" applyAlignment="1" applyProtection="1">
      <alignment horizontal="left" vertical="top" readingOrder="1"/>
    </xf>
    <xf numFmtId="4" fontId="11" fillId="0" borderId="21" xfId="0" applyNumberFormat="1" applyFont="1" applyFill="1" applyBorder="1" applyAlignment="1" applyProtection="1">
      <alignment horizontal="left" vertical="top" readingOrder="1"/>
    </xf>
    <xf numFmtId="0" fontId="10" fillId="0" borderId="21" xfId="0" applyNumberFormat="1" applyFont="1" applyFill="1" applyBorder="1" applyAlignment="1" applyProtection="1">
      <alignment horizontal="left" vertical="top" readingOrder="1"/>
    </xf>
    <xf numFmtId="4" fontId="13" fillId="0" borderId="21" xfId="0" applyNumberFormat="1" applyFont="1" applyFill="1" applyBorder="1" applyAlignment="1" applyProtection="1">
      <alignment horizontal="left" vertical="top" readingOrder="1"/>
    </xf>
    <xf numFmtId="0" fontId="10" fillId="0" borderId="22" xfId="0" applyNumberFormat="1" applyFont="1" applyFill="1" applyBorder="1" applyAlignment="1" applyProtection="1">
      <alignment horizontal="left" vertical="top" readingOrder="1"/>
    </xf>
    <xf numFmtId="0" fontId="13" fillId="0" borderId="21" xfId="0" applyNumberFormat="1" applyFont="1" applyFill="1" applyBorder="1" applyAlignment="1" applyProtection="1">
      <alignment horizontal="center" vertical="top" readingOrder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5"/>
  <sheetViews>
    <sheetView workbookViewId="0">
      <selection activeCell="H3" sqref="H3"/>
    </sheetView>
  </sheetViews>
  <sheetFormatPr defaultRowHeight="15" x14ac:dyDescent="0.25"/>
  <cols>
    <col min="2" max="2" width="12.85546875" customWidth="1"/>
    <col min="5" max="5" width="11.85546875" customWidth="1"/>
    <col min="8" max="8" width="23.140625" customWidth="1"/>
    <col min="9" max="9" width="20" customWidth="1"/>
    <col min="10" max="10" width="21.42578125" customWidth="1"/>
    <col min="12" max="12" width="15.28515625" customWidth="1"/>
    <col min="13" max="13" width="14.42578125" customWidth="1"/>
  </cols>
  <sheetData>
    <row r="1" spans="1:12" x14ac:dyDescent="0.25">
      <c r="A1" s="46" t="s">
        <v>65</v>
      </c>
      <c r="B1" s="46"/>
      <c r="C1" s="46"/>
      <c r="D1" s="46"/>
      <c r="E1" s="46"/>
      <c r="F1" s="46"/>
      <c r="G1" s="46"/>
      <c r="H1" s="40" t="s">
        <v>94</v>
      </c>
      <c r="I1" s="40"/>
      <c r="J1" s="40"/>
    </row>
    <row r="2" spans="1:12" x14ac:dyDescent="0.25">
      <c r="A2" s="42" t="s">
        <v>21</v>
      </c>
      <c r="B2" s="42"/>
      <c r="C2" s="43">
        <v>10351.82</v>
      </c>
      <c r="D2" s="43"/>
      <c r="E2" s="22">
        <v>7360.31</v>
      </c>
      <c r="F2" s="43">
        <v>43667.56</v>
      </c>
      <c r="G2" s="43"/>
      <c r="H2" s="40"/>
      <c r="I2" s="40"/>
      <c r="J2" s="40"/>
      <c r="K2" t="s">
        <v>92</v>
      </c>
      <c r="L2" t="s">
        <v>93</v>
      </c>
    </row>
    <row r="3" spans="1:12" x14ac:dyDescent="0.25">
      <c r="A3" s="42" t="s">
        <v>19</v>
      </c>
      <c r="B3" s="42"/>
      <c r="C3" s="43">
        <v>1108.27</v>
      </c>
      <c r="D3" s="43"/>
      <c r="E3" s="22">
        <v>710.12</v>
      </c>
      <c r="F3" s="43">
        <v>4255.26</v>
      </c>
      <c r="G3" s="43"/>
      <c r="H3" s="4">
        <f>C4+C11+C17</f>
        <v>25079.75</v>
      </c>
      <c r="I3" s="4">
        <f>E4+E11+E14+E17</f>
        <v>24611.940000000002</v>
      </c>
      <c r="J3" s="4">
        <f>F4+F11+F14+F17</f>
        <v>182033.38</v>
      </c>
      <c r="K3">
        <v>5</v>
      </c>
      <c r="L3" s="4">
        <f>F6+F7+F9+F10+F12</f>
        <v>686355.25</v>
      </c>
    </row>
    <row r="4" spans="1:12" x14ac:dyDescent="0.25">
      <c r="A4" s="42" t="s">
        <v>13</v>
      </c>
      <c r="B4" s="42"/>
      <c r="C4" s="43">
        <v>9103.8700000000008</v>
      </c>
      <c r="D4" s="43"/>
      <c r="E4" s="22">
        <v>6181.13</v>
      </c>
      <c r="F4" s="43">
        <v>45577.760000000002</v>
      </c>
      <c r="G4" s="43"/>
      <c r="H4" s="4">
        <f>C23+C32+C26+C28</f>
        <v>102411.33</v>
      </c>
      <c r="I4" s="4">
        <f>E23+E26+E28+E32</f>
        <v>91371.56</v>
      </c>
      <c r="J4" s="4">
        <f>F23+F26+F28+F32</f>
        <v>429851.67000000004</v>
      </c>
      <c r="K4">
        <v>6</v>
      </c>
      <c r="L4" s="4">
        <f>F20+F25+F30+F29+F33</f>
        <v>507086.52</v>
      </c>
    </row>
    <row r="5" spans="1:12" x14ac:dyDescent="0.25">
      <c r="A5" s="42" t="s">
        <v>34</v>
      </c>
      <c r="B5" s="42"/>
      <c r="C5" s="43">
        <v>20528.330000000002</v>
      </c>
      <c r="D5" s="43"/>
      <c r="E5" s="22">
        <v>8118</v>
      </c>
      <c r="F5" s="43">
        <v>24196.14</v>
      </c>
      <c r="G5" s="43"/>
      <c r="H5" s="4">
        <f>C40+C44+C47+C51</f>
        <v>31063.66</v>
      </c>
      <c r="I5" s="4">
        <f>E40+E44+E47+E51</f>
        <v>22212.05</v>
      </c>
      <c r="J5" s="4">
        <f>F40+F44+F47+F51</f>
        <v>156480.62</v>
      </c>
      <c r="K5">
        <v>7</v>
      </c>
      <c r="L5" s="4">
        <f>F39+F42+F45+F46+F50</f>
        <v>471302.75</v>
      </c>
    </row>
    <row r="6" spans="1:12" x14ac:dyDescent="0.25">
      <c r="A6" s="42" t="s">
        <v>22</v>
      </c>
      <c r="B6" s="42"/>
      <c r="C6" s="43">
        <v>25548.83</v>
      </c>
      <c r="D6" s="43"/>
      <c r="E6" s="22">
        <v>17437.07</v>
      </c>
      <c r="F6" s="43">
        <v>104685.27</v>
      </c>
      <c r="G6" s="43"/>
      <c r="H6" s="4">
        <f>C57+C69+C70</f>
        <v>44860.639999999999</v>
      </c>
      <c r="I6" s="4">
        <f>E57+E63+E69+E70</f>
        <v>32983.019999999997</v>
      </c>
      <c r="J6" s="4">
        <f>F57+F63+F69+F70</f>
        <v>223724.71000000002</v>
      </c>
      <c r="K6">
        <v>8</v>
      </c>
      <c r="L6" s="4">
        <f>F58+F60+F65+F67+F68</f>
        <v>764376.51</v>
      </c>
    </row>
    <row r="7" spans="1:12" x14ac:dyDescent="0.25">
      <c r="A7" s="42" t="s">
        <v>29</v>
      </c>
      <c r="B7" s="42"/>
      <c r="C7" s="43">
        <v>10667.26</v>
      </c>
      <c r="D7" s="43"/>
      <c r="E7" s="22">
        <v>7498.31</v>
      </c>
      <c r="F7" s="43">
        <v>42557.89</v>
      </c>
      <c r="G7" s="43"/>
      <c r="H7" s="4">
        <f>C79+C82+C88</f>
        <v>19698.600000000002</v>
      </c>
      <c r="I7" s="4">
        <f>E79+E82+E88</f>
        <v>15308.18</v>
      </c>
      <c r="J7" s="4">
        <f>F79+F82+F84+F88</f>
        <v>96144.19</v>
      </c>
      <c r="K7">
        <v>9</v>
      </c>
      <c r="L7" s="4">
        <f>F76+F78+F81+F86+F89</f>
        <v>185745.38999999998</v>
      </c>
    </row>
    <row r="8" spans="1:12" x14ac:dyDescent="0.25">
      <c r="A8" s="42" t="s">
        <v>24</v>
      </c>
      <c r="B8" s="42"/>
      <c r="C8" s="43">
        <v>6877.82</v>
      </c>
      <c r="D8" s="43"/>
      <c r="E8" s="22">
        <v>3657.56</v>
      </c>
      <c r="F8" s="43">
        <v>19068.099999999999</v>
      </c>
      <c r="G8" s="43"/>
      <c r="H8" s="4">
        <f>C94+C96+C107</f>
        <v>17960.47</v>
      </c>
      <c r="I8" s="4">
        <f>E94+E102+E107</f>
        <v>14996.57</v>
      </c>
      <c r="J8" s="4">
        <f>F94+F96+F102+F107</f>
        <v>81189.94</v>
      </c>
      <c r="K8">
        <v>10</v>
      </c>
      <c r="L8" s="4">
        <f>F99+F100++F105+F108+F106</f>
        <v>162495.53</v>
      </c>
    </row>
    <row r="9" spans="1:12" x14ac:dyDescent="0.25">
      <c r="A9" s="42" t="s">
        <v>30</v>
      </c>
      <c r="B9" s="42"/>
      <c r="C9" s="43">
        <v>59419.26</v>
      </c>
      <c r="D9" s="43"/>
      <c r="E9" s="22">
        <v>40765.35</v>
      </c>
      <c r="F9" s="43">
        <v>243872.81</v>
      </c>
      <c r="G9" s="43"/>
      <c r="H9" s="4">
        <f>C111+C122+C124</f>
        <v>23284.73</v>
      </c>
      <c r="I9" s="4">
        <f>E111+E115+E122+E124</f>
        <v>21250.809999999998</v>
      </c>
      <c r="J9" s="4">
        <f>F111+F115+F122+F124</f>
        <v>97748.42</v>
      </c>
      <c r="K9">
        <v>13</v>
      </c>
      <c r="L9" s="4">
        <f>F123+F121+F117+F116</f>
        <v>119901.65</v>
      </c>
    </row>
    <row r="10" spans="1:12" x14ac:dyDescent="0.25">
      <c r="A10" s="42" t="s">
        <v>18</v>
      </c>
      <c r="B10" s="42"/>
      <c r="C10" s="43">
        <v>15986.5</v>
      </c>
      <c r="D10" s="43"/>
      <c r="E10" s="22">
        <v>10911.31</v>
      </c>
      <c r="F10" s="43">
        <v>65511.34</v>
      </c>
      <c r="G10" s="43"/>
      <c r="H10" s="4">
        <f>C127+C138+C139</f>
        <v>14255.250000000002</v>
      </c>
      <c r="I10" s="4">
        <f>E127+E132+E138+E139</f>
        <v>17370.82</v>
      </c>
      <c r="J10" s="4">
        <f>F127+F132+F138+F139</f>
        <v>56518.65</v>
      </c>
      <c r="K10">
        <v>14</v>
      </c>
      <c r="L10" s="4">
        <f>F128+F129+F135+F137+F140</f>
        <v>119296.30999999998</v>
      </c>
    </row>
    <row r="11" spans="1:12" x14ac:dyDescent="0.25">
      <c r="A11" s="42" t="s">
        <v>14</v>
      </c>
      <c r="B11" s="42"/>
      <c r="C11" s="43">
        <v>11376.28</v>
      </c>
      <c r="D11" s="43"/>
      <c r="E11" s="22">
        <v>7783.59</v>
      </c>
      <c r="F11" s="43">
        <v>57540.3</v>
      </c>
      <c r="G11" s="43"/>
      <c r="H11" s="4">
        <f>C147+C149+C156</f>
        <v>32559.22</v>
      </c>
      <c r="I11" s="4">
        <f>E147+E149+E154+E156</f>
        <v>29518.68</v>
      </c>
      <c r="J11" s="4">
        <f>F147+F154+F149+F156</f>
        <v>140108.35999999999</v>
      </c>
      <c r="K11">
        <v>15</v>
      </c>
      <c r="L11" s="4">
        <f>F146+F151+F152+F160+F161</f>
        <v>220628.08000000002</v>
      </c>
    </row>
    <row r="12" spans="1:12" x14ac:dyDescent="0.25">
      <c r="A12" s="42" t="s">
        <v>16</v>
      </c>
      <c r="B12" s="42"/>
      <c r="C12" s="43">
        <v>57856.03</v>
      </c>
      <c r="D12" s="43"/>
      <c r="E12" s="22">
        <v>42284.53</v>
      </c>
      <c r="F12" s="43">
        <v>229727.94</v>
      </c>
      <c r="G12" s="43"/>
      <c r="H12" s="4">
        <f>C164+C168+C174</f>
        <v>128077.41</v>
      </c>
      <c r="I12" s="4">
        <f>E164+E168+E173+E174</f>
        <v>133720.39000000001</v>
      </c>
      <c r="J12" s="4">
        <f>F164+F168+F173+F174</f>
        <v>517673.70999999996</v>
      </c>
      <c r="K12" s="25" t="s">
        <v>91</v>
      </c>
      <c r="L12" s="4">
        <f>F169+F170+F171+F175+F178+F179+F180</f>
        <v>520638.65</v>
      </c>
    </row>
    <row r="13" spans="1:12" x14ac:dyDescent="0.25">
      <c r="A13" s="42" t="s">
        <v>23</v>
      </c>
      <c r="B13" s="42"/>
      <c r="C13" s="43">
        <v>223.86</v>
      </c>
      <c r="D13" s="43"/>
      <c r="E13" s="22">
        <v>223.86</v>
      </c>
      <c r="F13" s="43">
        <v>325.2</v>
      </c>
      <c r="G13" s="43"/>
      <c r="H13" s="4">
        <f>C195+C197</f>
        <v>21495.97</v>
      </c>
      <c r="I13" s="4">
        <f>E191+E193++E195+E197</f>
        <v>25767.72</v>
      </c>
      <c r="J13" s="4">
        <f>F191+F193+F197++F195</f>
        <v>114781.89</v>
      </c>
      <c r="K13">
        <v>16</v>
      </c>
      <c r="L13" s="4">
        <f>F194++F192+F189+F185+F184</f>
        <v>118291.79000000001</v>
      </c>
    </row>
    <row r="14" spans="1:12" x14ac:dyDescent="0.25">
      <c r="A14" s="42" t="s">
        <v>17</v>
      </c>
      <c r="B14" s="42"/>
      <c r="C14" s="43">
        <v>10869.78</v>
      </c>
      <c r="D14" s="43"/>
      <c r="E14" s="22">
        <v>7533.81</v>
      </c>
      <c r="F14" s="43">
        <v>55912.33</v>
      </c>
      <c r="G14" s="43"/>
      <c r="H14" s="4">
        <f>C204+C209+C215</f>
        <v>25141.13</v>
      </c>
      <c r="I14" s="4">
        <f>E204+E209+E215+E216</f>
        <v>22200.38</v>
      </c>
      <c r="J14" s="4">
        <f>F204+F209+F215+F216</f>
        <v>107317.88</v>
      </c>
      <c r="K14">
        <v>17</v>
      </c>
      <c r="L14" s="4">
        <f>F206+F208+F213+F214+F217</f>
        <v>255526.74</v>
      </c>
    </row>
    <row r="15" spans="1:12" x14ac:dyDescent="0.25">
      <c r="A15" s="42" t="s">
        <v>15</v>
      </c>
      <c r="B15" s="42"/>
      <c r="C15" s="43">
        <v>0</v>
      </c>
      <c r="D15" s="43"/>
      <c r="E15" s="22">
        <v>21183.24</v>
      </c>
      <c r="F15" s="43">
        <v>512037.55</v>
      </c>
      <c r="G15" s="43"/>
      <c r="H15" s="4">
        <f>C221+C229+C235</f>
        <v>35026.76</v>
      </c>
      <c r="I15" s="4">
        <f>E221+E224+E229+E235</f>
        <v>31997.78</v>
      </c>
      <c r="J15" s="4">
        <f>F220+F223+F228+F234</f>
        <v>144562.47</v>
      </c>
      <c r="K15">
        <v>18</v>
      </c>
      <c r="L15" s="4">
        <f>F222+F228+F230+F232+F233+F234</f>
        <v>444180.55</v>
      </c>
    </row>
    <row r="16" spans="1:12" x14ac:dyDescent="0.25">
      <c r="A16" s="42" t="s">
        <v>25</v>
      </c>
      <c r="B16" s="42"/>
      <c r="C16" s="43">
        <v>0</v>
      </c>
      <c r="D16" s="43"/>
      <c r="E16" s="22">
        <v>-24.92</v>
      </c>
      <c r="F16" s="43">
        <v>-34364.01</v>
      </c>
      <c r="G16" s="43"/>
      <c r="H16" s="4">
        <f>C239+C241+C242</f>
        <v>14230.06</v>
      </c>
      <c r="I16" s="4">
        <f>E239+E241+E253+E242</f>
        <v>13126.070000000002</v>
      </c>
      <c r="J16" s="4">
        <f>F239+F241+F242+F253</f>
        <v>51629.36</v>
      </c>
      <c r="K16">
        <v>21</v>
      </c>
      <c r="L16" s="4">
        <f>F243+F244+F247+F248+F251</f>
        <v>82099.689999999988</v>
      </c>
    </row>
    <row r="17" spans="1:12" x14ac:dyDescent="0.25">
      <c r="A17" s="42" t="s">
        <v>20</v>
      </c>
      <c r="B17" s="42"/>
      <c r="C17" s="43">
        <v>4599.6000000000004</v>
      </c>
      <c r="D17" s="43"/>
      <c r="E17" s="22">
        <v>3113.41</v>
      </c>
      <c r="F17" s="43">
        <v>23002.99</v>
      </c>
      <c r="G17" s="43"/>
      <c r="H17" s="4">
        <f>C259+C261+C272</f>
        <v>14314.79</v>
      </c>
      <c r="I17" s="4">
        <f>E259+E261+E263+E272</f>
        <v>9490.9399999999987</v>
      </c>
      <c r="J17" s="4">
        <f>F259+F261+F263+F272</f>
        <v>82741.919999999998</v>
      </c>
      <c r="K17">
        <v>23</v>
      </c>
      <c r="L17" s="4">
        <f>F258+F262++F265+F264+F270</f>
        <v>228685.22999999998</v>
      </c>
    </row>
    <row r="18" spans="1:12" x14ac:dyDescent="0.25">
      <c r="A18" s="44" t="s">
        <v>26</v>
      </c>
      <c r="B18" s="44"/>
      <c r="C18" s="45">
        <v>244517.51</v>
      </c>
      <c r="D18" s="45"/>
      <c r="E18" s="23">
        <v>184736.68</v>
      </c>
      <c r="F18" s="45">
        <v>1437574.43</v>
      </c>
      <c r="G18" s="45"/>
      <c r="H18" s="4">
        <f>C279+C281+C282</f>
        <v>14351.43</v>
      </c>
      <c r="I18" s="4">
        <f>E279+E281+E282+E288</f>
        <v>10149.81</v>
      </c>
      <c r="J18" s="4">
        <f>F279+F282++F281+F288</f>
        <v>54830.639999999992</v>
      </c>
      <c r="K18">
        <v>24</v>
      </c>
      <c r="L18" s="4">
        <f>F275+F280+F283+F284+F286</f>
        <v>57613.430000000008</v>
      </c>
    </row>
    <row r="19" spans="1:12" x14ac:dyDescent="0.25">
      <c r="A19" s="46" t="s">
        <v>66</v>
      </c>
      <c r="B19" s="46"/>
      <c r="C19" s="46"/>
      <c r="D19" s="46"/>
      <c r="E19" s="46"/>
      <c r="F19" s="46"/>
      <c r="G19" s="46"/>
      <c r="H19" s="4">
        <f>C306+C307+C309</f>
        <v>16556.72</v>
      </c>
      <c r="I19" s="4">
        <f>E306+E309+E307+E318</f>
        <v>13793.04</v>
      </c>
      <c r="J19" s="4">
        <f>F306+F307+F309+F318</f>
        <v>80242.460000000006</v>
      </c>
      <c r="K19">
        <v>30</v>
      </c>
      <c r="L19" s="4">
        <f>F308+F310+F312+F314+F316</f>
        <v>178290.09</v>
      </c>
    </row>
    <row r="20" spans="1:12" x14ac:dyDescent="0.25">
      <c r="A20" s="42" t="s">
        <v>29</v>
      </c>
      <c r="B20" s="42"/>
      <c r="C20" s="43">
        <v>10573.72</v>
      </c>
      <c r="D20" s="43"/>
      <c r="E20" s="22">
        <v>12034.16</v>
      </c>
      <c r="F20" s="43">
        <v>14613.75</v>
      </c>
      <c r="G20" s="43"/>
      <c r="H20" s="4">
        <f>C322+C325+C331+C332</f>
        <v>21804.12</v>
      </c>
      <c r="I20" s="4">
        <f>E332+E331+E325+E322</f>
        <v>9472.34</v>
      </c>
      <c r="J20" s="4">
        <f>F322+F325+F331+F332</f>
        <v>103814.65999999999</v>
      </c>
      <c r="K20">
        <v>33</v>
      </c>
      <c r="L20" s="4">
        <f>F321+F328+F330+F333+F334</f>
        <v>402567.85000000003</v>
      </c>
    </row>
    <row r="21" spans="1:12" x14ac:dyDescent="0.25">
      <c r="A21" s="42" t="s">
        <v>19</v>
      </c>
      <c r="B21" s="42"/>
      <c r="C21" s="43">
        <v>1875.24</v>
      </c>
      <c r="D21" s="43"/>
      <c r="E21" s="22">
        <v>1727.67</v>
      </c>
      <c r="F21" s="43">
        <v>2530.25</v>
      </c>
      <c r="G21" s="43"/>
      <c r="H21" s="4">
        <f>C340+C347</f>
        <v>951.51</v>
      </c>
      <c r="I21" s="4">
        <f>E340+E347</f>
        <v>319.95</v>
      </c>
      <c r="J21" s="4">
        <f>F347+F340</f>
        <v>7159.3700000000008</v>
      </c>
      <c r="K21">
        <v>68</v>
      </c>
      <c r="L21" s="4">
        <f>F342+F343+F344</f>
        <v>48333.8</v>
      </c>
    </row>
    <row r="22" spans="1:12" x14ac:dyDescent="0.25">
      <c r="A22" s="42" t="s">
        <v>23</v>
      </c>
      <c r="B22" s="42"/>
      <c r="C22" s="43">
        <v>26803.69</v>
      </c>
      <c r="D22" s="43"/>
      <c r="E22" s="22">
        <v>27672.99</v>
      </c>
      <c r="F22" s="43">
        <v>41331.99</v>
      </c>
      <c r="G22" s="43"/>
      <c r="H22" s="4">
        <f>C358+C363+C367</f>
        <v>18585.64</v>
      </c>
      <c r="I22" s="4">
        <f>E355+E358+E363+E367</f>
        <v>15590.24</v>
      </c>
      <c r="J22" s="4">
        <f>F355+F358+F363+F367</f>
        <v>76539.02</v>
      </c>
      <c r="K22">
        <v>71</v>
      </c>
      <c r="L22" s="4">
        <f>F354+F356+F357+F364+F368</f>
        <v>73845.33</v>
      </c>
    </row>
    <row r="23" spans="1:12" x14ac:dyDescent="0.25">
      <c r="A23" s="42" t="s">
        <v>17</v>
      </c>
      <c r="B23" s="42"/>
      <c r="C23" s="43">
        <v>35508.49</v>
      </c>
      <c r="D23" s="43"/>
      <c r="E23" s="22">
        <v>32162.57</v>
      </c>
      <c r="F23" s="43">
        <v>155215.88</v>
      </c>
      <c r="G23" s="43"/>
      <c r="H23" s="4">
        <f>C372+C378+C383</f>
        <v>18702.43</v>
      </c>
      <c r="I23" s="4">
        <f>E372+E378+E383+E385</f>
        <v>17216.46</v>
      </c>
      <c r="J23" s="4">
        <f>F372++F378+F383+F385</f>
        <v>83371.799999999988</v>
      </c>
      <c r="K23">
        <v>72</v>
      </c>
      <c r="L23" s="4">
        <f>F371+F379++F386+F382+F376</f>
        <v>106385.53</v>
      </c>
    </row>
    <row r="24" spans="1:12" x14ac:dyDescent="0.25">
      <c r="A24" s="42" t="s">
        <v>15</v>
      </c>
      <c r="B24" s="42"/>
      <c r="C24" s="43">
        <v>0</v>
      </c>
      <c r="D24" s="43"/>
      <c r="E24" s="22">
        <v>9956.7099999999991</v>
      </c>
      <c r="F24" s="43">
        <v>318098.52</v>
      </c>
      <c r="G24" s="43"/>
      <c r="H24" s="4">
        <f>C395+C397+C402</f>
        <v>11033.22</v>
      </c>
      <c r="I24" s="4">
        <f>E393+E395+E397+E402</f>
        <v>5959.1900000000005</v>
      </c>
      <c r="J24" s="4">
        <f>F393+F395+F397+F402</f>
        <v>75160.570000000007</v>
      </c>
      <c r="K24">
        <v>73</v>
      </c>
      <c r="L24" s="4">
        <f>F391+F394+F398+F399+F400</f>
        <v>252160.44</v>
      </c>
    </row>
    <row r="25" spans="1:12" x14ac:dyDescent="0.25">
      <c r="A25" s="42" t="s">
        <v>30</v>
      </c>
      <c r="B25" s="42"/>
      <c r="C25" s="43">
        <v>69158.91</v>
      </c>
      <c r="D25" s="43"/>
      <c r="E25" s="22">
        <v>62501.43</v>
      </c>
      <c r="F25" s="43">
        <v>98567.38</v>
      </c>
      <c r="G25" s="43"/>
    </row>
    <row r="26" spans="1:12" x14ac:dyDescent="0.25">
      <c r="A26" s="42" t="s">
        <v>14</v>
      </c>
      <c r="B26" s="42"/>
      <c r="C26" s="43">
        <v>37163.160000000003</v>
      </c>
      <c r="D26" s="43"/>
      <c r="E26" s="22">
        <v>32460.37</v>
      </c>
      <c r="F26" s="43">
        <v>156978.28</v>
      </c>
      <c r="G26" s="43"/>
    </row>
    <row r="27" spans="1:12" x14ac:dyDescent="0.25">
      <c r="A27" s="42" t="s">
        <v>24</v>
      </c>
      <c r="B27" s="42"/>
      <c r="C27" s="43">
        <v>11637.75</v>
      </c>
      <c r="D27" s="43"/>
      <c r="E27" s="22">
        <v>10759.42</v>
      </c>
      <c r="F27" s="43">
        <v>17302.98</v>
      </c>
      <c r="G27" s="43"/>
    </row>
    <row r="28" spans="1:12" x14ac:dyDescent="0.25">
      <c r="A28" s="42" t="s">
        <v>20</v>
      </c>
      <c r="B28" s="42"/>
      <c r="C28" s="43">
        <v>0</v>
      </c>
      <c r="D28" s="43"/>
      <c r="E28" s="22">
        <v>1001.16</v>
      </c>
      <c r="F28" s="43">
        <v>-6753</v>
      </c>
      <c r="G28" s="43"/>
    </row>
    <row r="29" spans="1:12" x14ac:dyDescent="0.25">
      <c r="A29" s="42" t="s">
        <v>22</v>
      </c>
      <c r="B29" s="42"/>
      <c r="C29" s="43">
        <v>27911.47</v>
      </c>
      <c r="D29" s="43"/>
      <c r="E29" s="22">
        <v>25436.14</v>
      </c>
      <c r="F29" s="43">
        <v>46665.65</v>
      </c>
      <c r="G29" s="43"/>
    </row>
    <row r="30" spans="1:12" x14ac:dyDescent="0.25">
      <c r="A30" s="42" t="s">
        <v>18</v>
      </c>
      <c r="B30" s="42"/>
      <c r="C30" s="43">
        <v>18544.080000000002</v>
      </c>
      <c r="D30" s="43"/>
      <c r="E30" s="22">
        <v>16055.17</v>
      </c>
      <c r="F30" s="43">
        <v>30319.67</v>
      </c>
      <c r="G30" s="43"/>
    </row>
    <row r="31" spans="1:12" x14ac:dyDescent="0.25">
      <c r="A31" s="42" t="s">
        <v>21</v>
      </c>
      <c r="B31" s="42"/>
      <c r="C31" s="43">
        <v>8078.77</v>
      </c>
      <c r="D31" s="43"/>
      <c r="E31" s="22">
        <v>6711.36</v>
      </c>
      <c r="F31" s="43">
        <v>18438.509999999998</v>
      </c>
      <c r="G31" s="43"/>
    </row>
    <row r="32" spans="1:12" x14ac:dyDescent="0.25">
      <c r="A32" s="42" t="s">
        <v>13</v>
      </c>
      <c r="B32" s="42"/>
      <c r="C32" s="43">
        <v>29739.68</v>
      </c>
      <c r="D32" s="43"/>
      <c r="E32" s="22">
        <v>25747.46</v>
      </c>
      <c r="F32" s="43">
        <v>124410.51</v>
      </c>
      <c r="G32" s="43"/>
    </row>
    <row r="33" spans="1:7" x14ac:dyDescent="0.25">
      <c r="A33" s="42" t="s">
        <v>27</v>
      </c>
      <c r="B33" s="42"/>
      <c r="C33" s="43">
        <v>223657.94</v>
      </c>
      <c r="D33" s="43"/>
      <c r="E33" s="22">
        <v>158562.19</v>
      </c>
      <c r="F33" s="43">
        <v>316920.07</v>
      </c>
      <c r="G33" s="43"/>
    </row>
    <row r="34" spans="1:7" x14ac:dyDescent="0.25">
      <c r="A34" s="42" t="s">
        <v>25</v>
      </c>
      <c r="B34" s="42"/>
      <c r="C34" s="43">
        <v>0</v>
      </c>
      <c r="D34" s="43"/>
      <c r="E34" s="22">
        <v>400.34</v>
      </c>
      <c r="F34" s="43">
        <v>-229415</v>
      </c>
      <c r="G34" s="43"/>
    </row>
    <row r="35" spans="1:7" x14ac:dyDescent="0.25">
      <c r="A35" s="42" t="s">
        <v>28</v>
      </c>
      <c r="B35" s="42"/>
      <c r="C35" s="43">
        <v>6345.32</v>
      </c>
      <c r="D35" s="43"/>
      <c r="E35" s="22">
        <v>692</v>
      </c>
      <c r="F35" s="43">
        <v>5653.32</v>
      </c>
      <c r="G35" s="43"/>
    </row>
    <row r="36" spans="1:7" x14ac:dyDescent="0.25">
      <c r="A36" s="44" t="s">
        <v>26</v>
      </c>
      <c r="B36" s="44"/>
      <c r="C36" s="45">
        <v>506998.22</v>
      </c>
      <c r="D36" s="45"/>
      <c r="E36" s="23">
        <v>423881.14</v>
      </c>
      <c r="F36" s="45">
        <v>1110878.76</v>
      </c>
      <c r="G36" s="45"/>
    </row>
    <row r="37" spans="1:7" x14ac:dyDescent="0.25">
      <c r="A37" s="46" t="s">
        <v>67</v>
      </c>
      <c r="B37" s="46"/>
      <c r="C37" s="46"/>
      <c r="D37" s="46"/>
      <c r="E37" s="46"/>
      <c r="F37" s="46"/>
      <c r="G37" s="46"/>
    </row>
    <row r="38" spans="1:7" x14ac:dyDescent="0.25">
      <c r="A38" s="42" t="s">
        <v>25</v>
      </c>
      <c r="B38" s="42"/>
      <c r="C38" s="43">
        <v>0</v>
      </c>
      <c r="D38" s="43"/>
      <c r="E38" s="22">
        <v>451.84</v>
      </c>
      <c r="F38" s="43">
        <v>-42530.42</v>
      </c>
      <c r="G38" s="43"/>
    </row>
    <row r="39" spans="1:7" x14ac:dyDescent="0.25">
      <c r="A39" s="42" t="s">
        <v>30</v>
      </c>
      <c r="B39" s="42"/>
      <c r="C39" s="43">
        <v>25289.59</v>
      </c>
      <c r="D39" s="43"/>
      <c r="E39" s="22">
        <v>27144.71</v>
      </c>
      <c r="F39" s="43">
        <v>111918.24</v>
      </c>
      <c r="G39" s="43"/>
    </row>
    <row r="40" spans="1:7" x14ac:dyDescent="0.25">
      <c r="A40" s="42" t="s">
        <v>17</v>
      </c>
      <c r="B40" s="42"/>
      <c r="C40" s="43">
        <v>9572.7099999999991</v>
      </c>
      <c r="D40" s="43"/>
      <c r="E40" s="22">
        <v>7011.6</v>
      </c>
      <c r="F40" s="43">
        <v>50557.33</v>
      </c>
      <c r="G40" s="43"/>
    </row>
    <row r="41" spans="1:7" x14ac:dyDescent="0.25">
      <c r="A41" s="42" t="s">
        <v>23</v>
      </c>
      <c r="B41" s="42"/>
      <c r="C41" s="43">
        <v>3644.71</v>
      </c>
      <c r="D41" s="43"/>
      <c r="E41" s="22">
        <v>3065.83</v>
      </c>
      <c r="F41" s="43">
        <v>7521.32</v>
      </c>
      <c r="G41" s="43"/>
    </row>
    <row r="42" spans="1:7" x14ac:dyDescent="0.25">
      <c r="A42" s="42" t="s">
        <v>18</v>
      </c>
      <c r="B42" s="42"/>
      <c r="C42" s="43">
        <v>8775.52</v>
      </c>
      <c r="D42" s="43"/>
      <c r="E42" s="22">
        <v>7591.96</v>
      </c>
      <c r="F42" s="43">
        <v>35036.660000000003</v>
      </c>
      <c r="G42" s="43"/>
    </row>
    <row r="43" spans="1:7" x14ac:dyDescent="0.25">
      <c r="A43" s="42" t="s">
        <v>15</v>
      </c>
      <c r="B43" s="42"/>
      <c r="C43" s="43">
        <v>0</v>
      </c>
      <c r="D43" s="43"/>
      <c r="E43" s="22">
        <v>52490.86</v>
      </c>
      <c r="F43" s="43">
        <v>1221605.74</v>
      </c>
      <c r="G43" s="43"/>
    </row>
    <row r="44" spans="1:7" x14ac:dyDescent="0.25">
      <c r="A44" s="42" t="s">
        <v>14</v>
      </c>
      <c r="B44" s="42"/>
      <c r="C44" s="43">
        <v>10020.969999999999</v>
      </c>
      <c r="D44" s="43"/>
      <c r="E44" s="22">
        <v>6990.48</v>
      </c>
      <c r="F44" s="43">
        <v>50657.55</v>
      </c>
      <c r="G44" s="43"/>
    </row>
    <row r="45" spans="1:7" x14ac:dyDescent="0.25">
      <c r="A45" s="42" t="s">
        <v>16</v>
      </c>
      <c r="B45" s="42"/>
      <c r="C45" s="43">
        <v>73599.28</v>
      </c>
      <c r="D45" s="43"/>
      <c r="E45" s="22">
        <v>62571.69</v>
      </c>
      <c r="F45" s="43">
        <v>252213.43</v>
      </c>
      <c r="G45" s="43"/>
    </row>
    <row r="46" spans="1:7" x14ac:dyDescent="0.25">
      <c r="A46" s="42" t="s">
        <v>22</v>
      </c>
      <c r="B46" s="42"/>
      <c r="C46" s="43">
        <v>12763.75</v>
      </c>
      <c r="D46" s="43"/>
      <c r="E46" s="22">
        <v>11968.35</v>
      </c>
      <c r="F46" s="43">
        <v>53307.040000000001</v>
      </c>
      <c r="G46" s="43"/>
    </row>
    <row r="47" spans="1:7" x14ac:dyDescent="0.25">
      <c r="A47" s="42" t="s">
        <v>20</v>
      </c>
      <c r="B47" s="42"/>
      <c r="C47" s="43">
        <v>0</v>
      </c>
      <c r="D47" s="43"/>
      <c r="E47" s="22">
        <v>253.72</v>
      </c>
      <c r="F47" s="43">
        <v>-2209.5500000000002</v>
      </c>
      <c r="G47" s="43"/>
    </row>
    <row r="48" spans="1:7" x14ac:dyDescent="0.25">
      <c r="A48" s="42" t="s">
        <v>21</v>
      </c>
      <c r="B48" s="42"/>
      <c r="C48" s="43">
        <v>9808.73</v>
      </c>
      <c r="D48" s="43"/>
      <c r="E48" s="22">
        <v>8200.59</v>
      </c>
      <c r="F48" s="43">
        <v>39087.33</v>
      </c>
      <c r="G48" s="43"/>
    </row>
    <row r="49" spans="1:7" x14ac:dyDescent="0.25">
      <c r="A49" s="42" t="s">
        <v>19</v>
      </c>
      <c r="B49" s="42"/>
      <c r="C49" s="43">
        <v>680.22</v>
      </c>
      <c r="D49" s="43"/>
      <c r="E49" s="22">
        <v>599.76</v>
      </c>
      <c r="F49" s="43">
        <v>3247.29</v>
      </c>
      <c r="G49" s="43"/>
    </row>
    <row r="50" spans="1:7" x14ac:dyDescent="0.25">
      <c r="A50" s="42" t="s">
        <v>29</v>
      </c>
      <c r="B50" s="42"/>
      <c r="C50" s="43">
        <v>4540.12</v>
      </c>
      <c r="D50" s="43"/>
      <c r="E50" s="22">
        <v>4750.0200000000004</v>
      </c>
      <c r="F50" s="43">
        <v>18827.38</v>
      </c>
      <c r="G50" s="43"/>
    </row>
    <row r="51" spans="1:7" x14ac:dyDescent="0.25">
      <c r="A51" s="42" t="s">
        <v>13</v>
      </c>
      <c r="B51" s="42"/>
      <c r="C51" s="43">
        <v>11469.98</v>
      </c>
      <c r="D51" s="43"/>
      <c r="E51" s="22">
        <v>7956.25</v>
      </c>
      <c r="F51" s="43">
        <v>57475.29</v>
      </c>
      <c r="G51" s="43"/>
    </row>
    <row r="52" spans="1:7" x14ac:dyDescent="0.25">
      <c r="A52" s="42" t="s">
        <v>24</v>
      </c>
      <c r="B52" s="42"/>
      <c r="C52" s="43">
        <v>4077.49</v>
      </c>
      <c r="D52" s="43"/>
      <c r="E52" s="22">
        <v>5693.78</v>
      </c>
      <c r="F52" s="43">
        <v>20310.650000000001</v>
      </c>
      <c r="G52" s="43"/>
    </row>
    <row r="53" spans="1:7" x14ac:dyDescent="0.25">
      <c r="A53" s="44" t="s">
        <v>26</v>
      </c>
      <c r="B53" s="44"/>
      <c r="C53" s="45">
        <v>174243.07</v>
      </c>
      <c r="D53" s="45"/>
      <c r="E53" s="23">
        <v>206741.44</v>
      </c>
      <c r="F53" s="45">
        <v>1877025.28</v>
      </c>
      <c r="G53" s="45"/>
    </row>
    <row r="54" spans="1:7" x14ac:dyDescent="0.25">
      <c r="A54" s="46" t="s">
        <v>68</v>
      </c>
      <c r="B54" s="46"/>
      <c r="C54" s="46"/>
      <c r="D54" s="46"/>
      <c r="E54" s="46"/>
      <c r="F54" s="46"/>
      <c r="G54" s="46"/>
    </row>
    <row r="55" spans="1:7" x14ac:dyDescent="0.25">
      <c r="A55" s="42" t="s">
        <v>21</v>
      </c>
      <c r="B55" s="42"/>
      <c r="C55" s="43">
        <v>4739.38</v>
      </c>
      <c r="D55" s="43"/>
      <c r="E55" s="22">
        <v>2827.56</v>
      </c>
      <c r="F55" s="43">
        <v>32407.13</v>
      </c>
      <c r="G55" s="43"/>
    </row>
    <row r="56" spans="1:7" x14ac:dyDescent="0.25">
      <c r="A56" s="42" t="s">
        <v>28</v>
      </c>
      <c r="B56" s="42"/>
      <c r="C56" s="43">
        <v>2916.2</v>
      </c>
      <c r="D56" s="43"/>
      <c r="E56" s="22">
        <v>248.84</v>
      </c>
      <c r="F56" s="43">
        <v>2667.36</v>
      </c>
      <c r="G56" s="43"/>
    </row>
    <row r="57" spans="1:7" x14ac:dyDescent="0.25">
      <c r="A57" s="42" t="s">
        <v>13</v>
      </c>
      <c r="B57" s="42"/>
      <c r="C57" s="43">
        <v>13027.24</v>
      </c>
      <c r="D57" s="43"/>
      <c r="E57" s="22">
        <v>9359.7999999999993</v>
      </c>
      <c r="F57" s="43">
        <v>64867.15</v>
      </c>
      <c r="G57" s="43"/>
    </row>
    <row r="58" spans="1:7" x14ac:dyDescent="0.25">
      <c r="A58" s="42" t="s">
        <v>22</v>
      </c>
      <c r="B58" s="42"/>
      <c r="C58" s="43">
        <v>19778.61</v>
      </c>
      <c r="D58" s="43"/>
      <c r="E58" s="22">
        <v>13543.54</v>
      </c>
      <c r="F58" s="43">
        <v>117317.47</v>
      </c>
      <c r="G58" s="43"/>
    </row>
    <row r="59" spans="1:7" x14ac:dyDescent="0.25">
      <c r="A59" s="42" t="s">
        <v>15</v>
      </c>
      <c r="B59" s="42"/>
      <c r="C59" s="43">
        <v>0</v>
      </c>
      <c r="D59" s="43"/>
      <c r="E59" s="22">
        <v>24439.279999999999</v>
      </c>
      <c r="F59" s="43">
        <v>1809395.44</v>
      </c>
      <c r="G59" s="43"/>
    </row>
    <row r="60" spans="1:7" x14ac:dyDescent="0.25">
      <c r="A60" s="42" t="s">
        <v>29</v>
      </c>
      <c r="B60" s="42"/>
      <c r="C60" s="43">
        <v>8408.94</v>
      </c>
      <c r="D60" s="43"/>
      <c r="E60" s="22">
        <v>7212.6</v>
      </c>
      <c r="F60" s="43">
        <v>44098.71</v>
      </c>
      <c r="G60" s="43"/>
    </row>
    <row r="61" spans="1:7" x14ac:dyDescent="0.25">
      <c r="A61" s="41" t="s">
        <v>69</v>
      </c>
      <c r="B61" s="41"/>
      <c r="C61" s="41"/>
      <c r="D61" s="41"/>
      <c r="E61" s="41"/>
      <c r="F61" s="41"/>
      <c r="G61" s="41"/>
    </row>
    <row r="62" spans="1:7" x14ac:dyDescent="0.25">
      <c r="A62" s="47" t="s">
        <v>9</v>
      </c>
      <c r="B62" s="47"/>
      <c r="C62" s="47" t="s">
        <v>10</v>
      </c>
      <c r="D62" s="47"/>
      <c r="E62" s="24" t="s">
        <v>11</v>
      </c>
      <c r="F62" s="47" t="s">
        <v>12</v>
      </c>
      <c r="G62" s="47"/>
    </row>
    <row r="63" spans="1:7" x14ac:dyDescent="0.25">
      <c r="A63" s="42" t="s">
        <v>20</v>
      </c>
      <c r="B63" s="42"/>
      <c r="C63" s="43">
        <v>0</v>
      </c>
      <c r="D63" s="43"/>
      <c r="E63" s="22">
        <v>391.42</v>
      </c>
      <c r="F63" s="43">
        <v>-3107.52</v>
      </c>
      <c r="G63" s="43"/>
    </row>
    <row r="64" spans="1:7" x14ac:dyDescent="0.25">
      <c r="A64" s="42" t="s">
        <v>19</v>
      </c>
      <c r="B64" s="42"/>
      <c r="C64" s="43">
        <v>1129.48</v>
      </c>
      <c r="D64" s="43"/>
      <c r="E64" s="22">
        <v>842.87</v>
      </c>
      <c r="F64" s="43">
        <v>4998.6499999999996</v>
      </c>
      <c r="G64" s="43"/>
    </row>
    <row r="65" spans="1:7" x14ac:dyDescent="0.25">
      <c r="A65" s="42" t="s">
        <v>18</v>
      </c>
      <c r="B65" s="42"/>
      <c r="C65" s="43">
        <v>12224.71</v>
      </c>
      <c r="D65" s="43"/>
      <c r="E65" s="22">
        <v>8193.39</v>
      </c>
      <c r="F65" s="43">
        <v>73173.91</v>
      </c>
      <c r="G65" s="43"/>
    </row>
    <row r="66" spans="1:7" x14ac:dyDescent="0.25">
      <c r="A66" s="42" t="s">
        <v>25</v>
      </c>
      <c r="B66" s="42"/>
      <c r="C66" s="43">
        <v>0</v>
      </c>
      <c r="D66" s="43"/>
      <c r="E66" s="22">
        <v>231.07</v>
      </c>
      <c r="F66" s="43">
        <v>-51102.23</v>
      </c>
      <c r="G66" s="43"/>
    </row>
    <row r="67" spans="1:7" x14ac:dyDescent="0.25">
      <c r="A67" s="42" t="s">
        <v>27</v>
      </c>
      <c r="B67" s="42"/>
      <c r="C67" s="43">
        <v>116876.41</v>
      </c>
      <c r="D67" s="43"/>
      <c r="E67" s="22">
        <v>64079.28</v>
      </c>
      <c r="F67" s="43">
        <v>257721.45</v>
      </c>
      <c r="G67" s="43"/>
    </row>
    <row r="68" spans="1:7" x14ac:dyDescent="0.25">
      <c r="A68" s="42" t="s">
        <v>30</v>
      </c>
      <c r="B68" s="42"/>
      <c r="C68" s="43">
        <v>46810.99</v>
      </c>
      <c r="D68" s="43"/>
      <c r="E68" s="22">
        <v>34567.32</v>
      </c>
      <c r="F68" s="43">
        <v>272064.96999999997</v>
      </c>
      <c r="G68" s="43"/>
    </row>
    <row r="69" spans="1:7" x14ac:dyDescent="0.25">
      <c r="A69" s="42" t="s">
        <v>17</v>
      </c>
      <c r="B69" s="42"/>
      <c r="C69" s="43">
        <v>15554.31</v>
      </c>
      <c r="D69" s="43"/>
      <c r="E69" s="22">
        <v>11427.9</v>
      </c>
      <c r="F69" s="43">
        <v>80040.19</v>
      </c>
      <c r="G69" s="43"/>
    </row>
    <row r="70" spans="1:7" x14ac:dyDescent="0.25">
      <c r="A70" s="42" t="s">
        <v>14</v>
      </c>
      <c r="B70" s="42"/>
      <c r="C70" s="43">
        <v>16279.09</v>
      </c>
      <c r="D70" s="43"/>
      <c r="E70" s="22">
        <v>11803.9</v>
      </c>
      <c r="F70" s="43">
        <v>81924.89</v>
      </c>
      <c r="G70" s="43"/>
    </row>
    <row r="71" spans="1:7" x14ac:dyDescent="0.25">
      <c r="A71" s="42" t="s">
        <v>24</v>
      </c>
      <c r="B71" s="42"/>
      <c r="C71" s="43">
        <v>6992.42</v>
      </c>
      <c r="D71" s="43"/>
      <c r="E71" s="22">
        <v>5358.78</v>
      </c>
      <c r="F71" s="43">
        <v>29383.29</v>
      </c>
      <c r="G71" s="43"/>
    </row>
    <row r="72" spans="1:7" x14ac:dyDescent="0.25">
      <c r="A72" s="42" t="s">
        <v>23</v>
      </c>
      <c r="B72" s="42"/>
      <c r="C72" s="43">
        <v>11643.59</v>
      </c>
      <c r="D72" s="43"/>
      <c r="E72" s="22">
        <v>9087.08</v>
      </c>
      <c r="F72" s="43">
        <v>25750.720000000001</v>
      </c>
      <c r="G72" s="43"/>
    </row>
    <row r="73" spans="1:7" x14ac:dyDescent="0.25">
      <c r="A73" s="44" t="s">
        <v>26</v>
      </c>
      <c r="B73" s="44"/>
      <c r="C73" s="45">
        <v>276381.37</v>
      </c>
      <c r="D73" s="45"/>
      <c r="E73" s="23">
        <v>203614.63</v>
      </c>
      <c r="F73" s="45">
        <v>2841601.58</v>
      </c>
      <c r="G73" s="45"/>
    </row>
    <row r="74" spans="1:7" x14ac:dyDescent="0.25">
      <c r="A74" s="46" t="s">
        <v>70</v>
      </c>
      <c r="B74" s="46"/>
      <c r="C74" s="46"/>
      <c r="D74" s="46"/>
      <c r="E74" s="46"/>
      <c r="F74" s="46"/>
      <c r="G74" s="46"/>
    </row>
    <row r="75" spans="1:7" x14ac:dyDescent="0.25">
      <c r="A75" s="42" t="s">
        <v>23</v>
      </c>
      <c r="B75" s="42"/>
      <c r="C75" s="43">
        <v>3371.63</v>
      </c>
      <c r="D75" s="43"/>
      <c r="E75" s="22">
        <v>3173.49</v>
      </c>
      <c r="F75" s="43">
        <v>7487.5</v>
      </c>
      <c r="G75" s="43"/>
    </row>
    <row r="76" spans="1:7" x14ac:dyDescent="0.25">
      <c r="A76" s="42" t="s">
        <v>18</v>
      </c>
      <c r="B76" s="42"/>
      <c r="C76" s="43">
        <v>4708.01</v>
      </c>
      <c r="D76" s="43"/>
      <c r="E76" s="22">
        <v>3561.51</v>
      </c>
      <c r="F76" s="43">
        <v>14774.83</v>
      </c>
      <c r="G76" s="43"/>
    </row>
    <row r="77" spans="1:7" x14ac:dyDescent="0.25">
      <c r="A77" s="42" t="s">
        <v>19</v>
      </c>
      <c r="B77" s="42"/>
      <c r="C77" s="43">
        <v>595.11</v>
      </c>
      <c r="D77" s="43"/>
      <c r="E77" s="22">
        <v>319.01</v>
      </c>
      <c r="F77" s="43">
        <v>1281.92</v>
      </c>
      <c r="G77" s="43"/>
    </row>
    <row r="78" spans="1:7" x14ac:dyDescent="0.25">
      <c r="A78" s="42" t="s">
        <v>29</v>
      </c>
      <c r="B78" s="42"/>
      <c r="C78" s="43">
        <v>2852.73</v>
      </c>
      <c r="D78" s="43"/>
      <c r="E78" s="22">
        <v>1250.52</v>
      </c>
      <c r="F78" s="43">
        <v>8154.83</v>
      </c>
      <c r="G78" s="43"/>
    </row>
    <row r="79" spans="1:7" x14ac:dyDescent="0.25">
      <c r="A79" s="42" t="s">
        <v>17</v>
      </c>
      <c r="B79" s="42"/>
      <c r="C79" s="43">
        <v>6830.02</v>
      </c>
      <c r="D79" s="43"/>
      <c r="E79" s="22">
        <v>5535.02</v>
      </c>
      <c r="F79" s="43">
        <v>34730.239999999998</v>
      </c>
      <c r="G79" s="43"/>
    </row>
    <row r="80" spans="1:7" x14ac:dyDescent="0.25">
      <c r="A80" s="42" t="s">
        <v>28</v>
      </c>
      <c r="B80" s="42"/>
      <c r="C80" s="43">
        <v>1058</v>
      </c>
      <c r="D80" s="43"/>
      <c r="E80" s="22">
        <v>104.8</v>
      </c>
      <c r="F80" s="43">
        <v>953.2</v>
      </c>
      <c r="G80" s="43"/>
    </row>
    <row r="81" spans="1:7" x14ac:dyDescent="0.25">
      <c r="A81" s="42" t="s">
        <v>22</v>
      </c>
      <c r="B81" s="42"/>
      <c r="C81" s="43">
        <v>7247.39</v>
      </c>
      <c r="D81" s="43"/>
      <c r="E81" s="22">
        <v>5261.88</v>
      </c>
      <c r="F81" s="43">
        <v>22987.72</v>
      </c>
      <c r="G81" s="43"/>
    </row>
    <row r="82" spans="1:7" x14ac:dyDescent="0.25">
      <c r="A82" s="42" t="s">
        <v>13</v>
      </c>
      <c r="B82" s="42"/>
      <c r="C82" s="43">
        <v>5720.36</v>
      </c>
      <c r="D82" s="43"/>
      <c r="E82" s="22">
        <v>4293.17</v>
      </c>
      <c r="F82" s="43">
        <v>27677.48</v>
      </c>
      <c r="G82" s="43"/>
    </row>
    <row r="83" spans="1:7" x14ac:dyDescent="0.25">
      <c r="A83" s="42" t="s">
        <v>25</v>
      </c>
      <c r="B83" s="42"/>
      <c r="C83" s="43">
        <v>0</v>
      </c>
      <c r="D83" s="43"/>
      <c r="E83" s="22">
        <v>0</v>
      </c>
      <c r="F83" s="43">
        <v>-42440.800000000003</v>
      </c>
      <c r="G83" s="43"/>
    </row>
    <row r="84" spans="1:7" x14ac:dyDescent="0.25">
      <c r="A84" s="42" t="s">
        <v>20</v>
      </c>
      <c r="B84" s="42"/>
      <c r="C84" s="43">
        <v>0</v>
      </c>
      <c r="D84" s="43"/>
      <c r="E84" s="22">
        <v>-97.86</v>
      </c>
      <c r="F84" s="43">
        <v>-1208.44</v>
      </c>
      <c r="G84" s="43"/>
    </row>
    <row r="85" spans="1:7" x14ac:dyDescent="0.25">
      <c r="A85" s="42" t="s">
        <v>24</v>
      </c>
      <c r="B85" s="42"/>
      <c r="C85" s="43">
        <v>3693.26</v>
      </c>
      <c r="D85" s="43"/>
      <c r="E85" s="22">
        <v>3081.16</v>
      </c>
      <c r="F85" s="43">
        <v>8240.1299999999992</v>
      </c>
      <c r="G85" s="43"/>
    </row>
    <row r="86" spans="1:7" x14ac:dyDescent="0.25">
      <c r="A86" s="42" t="s">
        <v>16</v>
      </c>
      <c r="B86" s="42"/>
      <c r="C86" s="43">
        <v>36705.75</v>
      </c>
      <c r="D86" s="43"/>
      <c r="E86" s="22">
        <v>30324.04</v>
      </c>
      <c r="F86" s="43">
        <v>90613.48</v>
      </c>
      <c r="G86" s="43"/>
    </row>
    <row r="87" spans="1:7" x14ac:dyDescent="0.25">
      <c r="A87" s="42" t="s">
        <v>21</v>
      </c>
      <c r="B87" s="42"/>
      <c r="C87" s="43">
        <v>3337.93</v>
      </c>
      <c r="D87" s="43"/>
      <c r="E87" s="22">
        <v>2265.4499999999998</v>
      </c>
      <c r="F87" s="43">
        <v>9403.3700000000008</v>
      </c>
      <c r="G87" s="43"/>
    </row>
    <row r="88" spans="1:7" x14ac:dyDescent="0.25">
      <c r="A88" s="42" t="s">
        <v>14</v>
      </c>
      <c r="B88" s="42"/>
      <c r="C88" s="43">
        <v>7148.22</v>
      </c>
      <c r="D88" s="43"/>
      <c r="E88" s="22">
        <v>5479.99</v>
      </c>
      <c r="F88" s="43">
        <v>34944.910000000003</v>
      </c>
      <c r="G88" s="43"/>
    </row>
    <row r="89" spans="1:7" x14ac:dyDescent="0.25">
      <c r="A89" s="42" t="s">
        <v>30</v>
      </c>
      <c r="B89" s="42"/>
      <c r="C89" s="43">
        <v>15890.44</v>
      </c>
      <c r="D89" s="43"/>
      <c r="E89" s="22">
        <v>10731.77</v>
      </c>
      <c r="F89" s="43">
        <v>49214.53</v>
      </c>
      <c r="G89" s="43"/>
    </row>
    <row r="90" spans="1:7" x14ac:dyDescent="0.25">
      <c r="A90" s="42" t="s">
        <v>15</v>
      </c>
      <c r="B90" s="42"/>
      <c r="C90" s="43">
        <v>0</v>
      </c>
      <c r="D90" s="43"/>
      <c r="E90" s="22">
        <v>0.63</v>
      </c>
      <c r="F90" s="43">
        <v>165368.46</v>
      </c>
      <c r="G90" s="43"/>
    </row>
    <row r="91" spans="1:7" x14ac:dyDescent="0.25">
      <c r="A91" s="44" t="s">
        <v>26</v>
      </c>
      <c r="B91" s="44"/>
      <c r="C91" s="45">
        <v>99158.85</v>
      </c>
      <c r="D91" s="45"/>
      <c r="E91" s="23">
        <v>75284.58</v>
      </c>
      <c r="F91" s="45">
        <v>432183.36</v>
      </c>
      <c r="G91" s="45"/>
    </row>
    <row r="92" spans="1:7" x14ac:dyDescent="0.25">
      <c r="A92" s="46" t="s">
        <v>71</v>
      </c>
      <c r="B92" s="46"/>
      <c r="C92" s="46"/>
      <c r="D92" s="46"/>
      <c r="E92" s="46"/>
      <c r="F92" s="46"/>
      <c r="G92" s="46"/>
    </row>
    <row r="93" spans="1:7" x14ac:dyDescent="0.25">
      <c r="A93" s="42" t="s">
        <v>19</v>
      </c>
      <c r="B93" s="42"/>
      <c r="C93" s="43">
        <v>358.18</v>
      </c>
      <c r="D93" s="43"/>
      <c r="E93" s="22">
        <v>386.45</v>
      </c>
      <c r="F93" s="43">
        <v>831.46</v>
      </c>
      <c r="G93" s="43"/>
    </row>
    <row r="94" spans="1:7" x14ac:dyDescent="0.25">
      <c r="A94" s="42" t="s">
        <v>14</v>
      </c>
      <c r="B94" s="42"/>
      <c r="C94" s="43">
        <v>6517.53</v>
      </c>
      <c r="D94" s="43"/>
      <c r="E94" s="22">
        <v>8254.42</v>
      </c>
      <c r="F94" s="43">
        <v>29675.87</v>
      </c>
      <c r="G94" s="43"/>
    </row>
    <row r="95" spans="1:7" x14ac:dyDescent="0.25">
      <c r="A95" s="42" t="s">
        <v>28</v>
      </c>
      <c r="B95" s="42"/>
      <c r="C95" s="43">
        <v>1150.5999999999999</v>
      </c>
      <c r="D95" s="43"/>
      <c r="E95" s="22">
        <v>202.4</v>
      </c>
      <c r="F95" s="43">
        <v>948.2</v>
      </c>
      <c r="G95" s="43"/>
    </row>
    <row r="96" spans="1:7" x14ac:dyDescent="0.25">
      <c r="A96" s="42" t="s">
        <v>17</v>
      </c>
      <c r="B96" s="42"/>
      <c r="C96" s="43">
        <v>6227.34</v>
      </c>
      <c r="D96" s="43"/>
      <c r="E96" s="22">
        <v>8080.36</v>
      </c>
      <c r="F96" s="43">
        <v>29197.51</v>
      </c>
      <c r="G96" s="43"/>
    </row>
    <row r="97" spans="1:7" x14ac:dyDescent="0.25">
      <c r="A97" s="42" t="s">
        <v>24</v>
      </c>
      <c r="B97" s="42"/>
      <c r="C97" s="43">
        <v>2222.85</v>
      </c>
      <c r="D97" s="43"/>
      <c r="E97" s="22">
        <v>2427.0500000000002</v>
      </c>
      <c r="F97" s="43">
        <v>5645.91</v>
      </c>
      <c r="G97" s="43"/>
    </row>
    <row r="98" spans="1:7" x14ac:dyDescent="0.25">
      <c r="A98" s="42" t="s">
        <v>15</v>
      </c>
      <c r="B98" s="42"/>
      <c r="C98" s="43">
        <v>0</v>
      </c>
      <c r="D98" s="43"/>
      <c r="E98" s="22">
        <v>9902.26</v>
      </c>
      <c r="F98" s="43">
        <v>43211.59</v>
      </c>
      <c r="G98" s="43"/>
    </row>
    <row r="99" spans="1:7" x14ac:dyDescent="0.25">
      <c r="A99" s="42" t="s">
        <v>18</v>
      </c>
      <c r="B99" s="42"/>
      <c r="C99" s="43">
        <v>3180.27</v>
      </c>
      <c r="D99" s="43"/>
      <c r="E99" s="22">
        <v>5328.55</v>
      </c>
      <c r="F99" s="43">
        <v>8495.2199999999993</v>
      </c>
      <c r="G99" s="43"/>
    </row>
    <row r="100" spans="1:7" x14ac:dyDescent="0.25">
      <c r="A100" s="42" t="s">
        <v>22</v>
      </c>
      <c r="B100" s="42"/>
      <c r="C100" s="43">
        <v>5991.34</v>
      </c>
      <c r="D100" s="43"/>
      <c r="E100" s="22">
        <v>8053.57</v>
      </c>
      <c r="F100" s="43">
        <v>16057.67</v>
      </c>
      <c r="G100" s="43"/>
    </row>
    <row r="101" spans="1:7" x14ac:dyDescent="0.25">
      <c r="A101" s="42" t="s">
        <v>21</v>
      </c>
      <c r="B101" s="42"/>
      <c r="C101" s="43">
        <v>1877.56</v>
      </c>
      <c r="D101" s="43"/>
      <c r="E101" s="22">
        <v>1552</v>
      </c>
      <c r="F101" s="43">
        <v>7378.3</v>
      </c>
      <c r="G101" s="43"/>
    </row>
    <row r="102" spans="1:7" x14ac:dyDescent="0.25">
      <c r="A102" s="42" t="s">
        <v>20</v>
      </c>
      <c r="B102" s="42"/>
      <c r="C102" s="43">
        <v>0</v>
      </c>
      <c r="D102" s="43"/>
      <c r="E102" s="22">
        <v>206.58</v>
      </c>
      <c r="F102" s="43">
        <v>-1182.94</v>
      </c>
      <c r="G102" s="43"/>
    </row>
    <row r="103" spans="1:7" x14ac:dyDescent="0.25">
      <c r="A103" s="42" t="s">
        <v>25</v>
      </c>
      <c r="B103" s="42"/>
      <c r="C103" s="43">
        <v>0</v>
      </c>
      <c r="D103" s="43"/>
      <c r="E103" s="22">
        <v>93.81</v>
      </c>
      <c r="F103" s="43">
        <v>-37138.36</v>
      </c>
      <c r="G103" s="43"/>
    </row>
    <row r="104" spans="1:7" x14ac:dyDescent="0.25">
      <c r="A104" s="42" t="s">
        <v>23</v>
      </c>
      <c r="B104" s="42"/>
      <c r="C104" s="43">
        <v>4278.3</v>
      </c>
      <c r="D104" s="43"/>
      <c r="E104" s="22">
        <v>6463.56</v>
      </c>
      <c r="F104" s="43">
        <v>7381.35</v>
      </c>
      <c r="G104" s="43"/>
    </row>
    <row r="105" spans="1:7" x14ac:dyDescent="0.25">
      <c r="A105" s="42" t="s">
        <v>30</v>
      </c>
      <c r="B105" s="42"/>
      <c r="C105" s="43">
        <v>17099.400000000001</v>
      </c>
      <c r="D105" s="43"/>
      <c r="E105" s="22">
        <v>15631.92</v>
      </c>
      <c r="F105" s="43">
        <v>45953.08</v>
      </c>
      <c r="G105" s="43"/>
    </row>
    <row r="106" spans="1:7" x14ac:dyDescent="0.25">
      <c r="A106" s="42" t="s">
        <v>29</v>
      </c>
      <c r="B106" s="42"/>
      <c r="C106" s="43">
        <v>3069.78</v>
      </c>
      <c r="D106" s="43"/>
      <c r="E106" s="22">
        <v>2880.04</v>
      </c>
      <c r="F106" s="43">
        <v>8082.49</v>
      </c>
      <c r="G106" s="43"/>
    </row>
    <row r="107" spans="1:7" x14ac:dyDescent="0.25">
      <c r="A107" s="42" t="s">
        <v>13</v>
      </c>
      <c r="B107" s="42"/>
      <c r="C107" s="43">
        <v>5215.6000000000004</v>
      </c>
      <c r="D107" s="43"/>
      <c r="E107" s="22">
        <v>6535.57</v>
      </c>
      <c r="F107" s="43">
        <v>23499.5</v>
      </c>
      <c r="G107" s="43"/>
    </row>
    <row r="108" spans="1:7" x14ac:dyDescent="0.25">
      <c r="A108" s="42" t="s">
        <v>16</v>
      </c>
      <c r="B108" s="42"/>
      <c r="C108" s="43">
        <v>33467.01</v>
      </c>
      <c r="D108" s="43"/>
      <c r="E108" s="22">
        <v>43770.89</v>
      </c>
      <c r="F108" s="43">
        <v>83907.07</v>
      </c>
      <c r="G108" s="43"/>
    </row>
    <row r="109" spans="1:7" x14ac:dyDescent="0.25">
      <c r="A109" s="44" t="s">
        <v>26</v>
      </c>
      <c r="B109" s="44"/>
      <c r="C109" s="45">
        <v>90655.76</v>
      </c>
      <c r="D109" s="45"/>
      <c r="E109" s="23">
        <v>119769.43</v>
      </c>
      <c r="F109" s="45">
        <v>271943.92</v>
      </c>
      <c r="G109" s="45"/>
    </row>
    <row r="110" spans="1:7" x14ac:dyDescent="0.25">
      <c r="A110" s="46" t="s">
        <v>72</v>
      </c>
      <c r="B110" s="46"/>
      <c r="C110" s="46"/>
      <c r="D110" s="46"/>
      <c r="E110" s="46"/>
      <c r="F110" s="46"/>
      <c r="G110" s="46"/>
    </row>
    <row r="111" spans="1:7" x14ac:dyDescent="0.25">
      <c r="A111" s="42" t="s">
        <v>13</v>
      </c>
      <c r="B111" s="42"/>
      <c r="C111" s="43">
        <v>6761.75</v>
      </c>
      <c r="D111" s="43"/>
      <c r="E111" s="22">
        <v>5949.91</v>
      </c>
      <c r="F111" s="43">
        <v>28429.03</v>
      </c>
      <c r="G111" s="43"/>
    </row>
    <row r="112" spans="1:7" x14ac:dyDescent="0.25">
      <c r="A112" s="42" t="s">
        <v>19</v>
      </c>
      <c r="B112" s="42"/>
      <c r="C112" s="43">
        <v>400.05</v>
      </c>
      <c r="D112" s="43"/>
      <c r="E112" s="22">
        <v>366.06</v>
      </c>
      <c r="F112" s="43">
        <v>684.71</v>
      </c>
      <c r="G112" s="43"/>
    </row>
    <row r="113" spans="1:7" x14ac:dyDescent="0.25">
      <c r="A113" s="42" t="s">
        <v>25</v>
      </c>
      <c r="B113" s="42"/>
      <c r="C113" s="43">
        <v>0</v>
      </c>
      <c r="D113" s="43"/>
      <c r="E113" s="22">
        <v>235.73</v>
      </c>
      <c r="F113" s="43">
        <v>-56752.01</v>
      </c>
      <c r="G113" s="43"/>
    </row>
    <row r="114" spans="1:7" x14ac:dyDescent="0.25">
      <c r="A114" s="42" t="s">
        <v>28</v>
      </c>
      <c r="B114" s="42"/>
      <c r="C114" s="43">
        <v>1537.34</v>
      </c>
      <c r="D114" s="43"/>
      <c r="E114" s="22">
        <v>0</v>
      </c>
      <c r="F114" s="43">
        <v>1537.34</v>
      </c>
      <c r="G114" s="43"/>
    </row>
    <row r="115" spans="1:7" x14ac:dyDescent="0.25">
      <c r="A115" s="42" t="s">
        <v>20</v>
      </c>
      <c r="B115" s="42"/>
      <c r="C115" s="43">
        <v>0</v>
      </c>
      <c r="D115" s="43"/>
      <c r="E115" s="22">
        <v>343.39</v>
      </c>
      <c r="F115" s="43">
        <v>-1515.79</v>
      </c>
      <c r="G115" s="43"/>
    </row>
    <row r="116" spans="1:7" x14ac:dyDescent="0.25">
      <c r="A116" s="42" t="s">
        <v>29</v>
      </c>
      <c r="B116" s="42"/>
      <c r="C116" s="43">
        <v>3352.97</v>
      </c>
      <c r="D116" s="43"/>
      <c r="E116" s="22">
        <v>3343.24</v>
      </c>
      <c r="F116" s="43">
        <v>5410.72</v>
      </c>
      <c r="G116" s="43"/>
    </row>
    <row r="117" spans="1:7" x14ac:dyDescent="0.25">
      <c r="A117" s="42" t="s">
        <v>30</v>
      </c>
      <c r="B117" s="42"/>
      <c r="C117" s="43">
        <v>18676.849999999999</v>
      </c>
      <c r="D117" s="43"/>
      <c r="E117" s="22">
        <v>18240.45</v>
      </c>
      <c r="F117" s="43">
        <v>34777.93</v>
      </c>
      <c r="G117" s="43"/>
    </row>
    <row r="118" spans="1:7" x14ac:dyDescent="0.25">
      <c r="A118" s="42" t="s">
        <v>24</v>
      </c>
      <c r="B118" s="42"/>
      <c r="C118" s="43">
        <v>2482.59</v>
      </c>
      <c r="D118" s="43"/>
      <c r="E118" s="22">
        <v>2281.85</v>
      </c>
      <c r="F118" s="43">
        <v>4357.3900000000003</v>
      </c>
      <c r="G118" s="43"/>
    </row>
    <row r="119" spans="1:7" x14ac:dyDescent="0.25">
      <c r="A119" s="42" t="s">
        <v>22</v>
      </c>
      <c r="B119" s="42"/>
      <c r="C119" s="43">
        <v>8287.2900000000009</v>
      </c>
      <c r="D119" s="43"/>
      <c r="E119" s="22">
        <v>7880.09</v>
      </c>
      <c r="F119" s="43">
        <v>15557.94</v>
      </c>
      <c r="G119" s="43"/>
    </row>
    <row r="120" spans="1:7" x14ac:dyDescent="0.25">
      <c r="A120" s="42" t="s">
        <v>15</v>
      </c>
      <c r="B120" s="42"/>
      <c r="C120" s="43">
        <v>0</v>
      </c>
      <c r="D120" s="43"/>
      <c r="E120" s="22">
        <v>2045.83</v>
      </c>
      <c r="F120" s="43">
        <v>53452.58</v>
      </c>
      <c r="G120" s="43"/>
    </row>
    <row r="121" spans="1:7" x14ac:dyDescent="0.25">
      <c r="A121" s="42" t="s">
        <v>18</v>
      </c>
      <c r="B121" s="42"/>
      <c r="C121" s="43">
        <v>5292.69</v>
      </c>
      <c r="D121" s="43"/>
      <c r="E121" s="22">
        <v>4937.2299999999996</v>
      </c>
      <c r="F121" s="43">
        <v>9844.4699999999993</v>
      </c>
      <c r="G121" s="43"/>
    </row>
    <row r="122" spans="1:7" x14ac:dyDescent="0.25">
      <c r="A122" s="42" t="s">
        <v>17</v>
      </c>
      <c r="B122" s="42"/>
      <c r="C122" s="43">
        <v>8073.35</v>
      </c>
      <c r="D122" s="43"/>
      <c r="E122" s="22">
        <v>7458.78</v>
      </c>
      <c r="F122" s="43">
        <v>34973.620000000003</v>
      </c>
      <c r="G122" s="43"/>
    </row>
    <row r="123" spans="1:7" x14ac:dyDescent="0.25">
      <c r="A123" s="42" t="s">
        <v>16</v>
      </c>
      <c r="B123" s="42"/>
      <c r="C123" s="43">
        <v>43388.05</v>
      </c>
      <c r="D123" s="43"/>
      <c r="E123" s="22">
        <v>41898.42</v>
      </c>
      <c r="F123" s="43">
        <v>69868.53</v>
      </c>
      <c r="G123" s="43"/>
    </row>
    <row r="124" spans="1:7" x14ac:dyDescent="0.25">
      <c r="A124" s="42" t="s">
        <v>14</v>
      </c>
      <c r="B124" s="42"/>
      <c r="C124" s="43">
        <v>8449.6299999999992</v>
      </c>
      <c r="D124" s="43"/>
      <c r="E124" s="22">
        <v>7498.73</v>
      </c>
      <c r="F124" s="43">
        <v>35861.56</v>
      </c>
      <c r="G124" s="43"/>
    </row>
    <row r="125" spans="1:7" x14ac:dyDescent="0.25">
      <c r="A125" s="44" t="s">
        <v>26</v>
      </c>
      <c r="B125" s="44"/>
      <c r="C125" s="45">
        <v>106702.56</v>
      </c>
      <c r="D125" s="45"/>
      <c r="E125" s="23">
        <v>102479.71</v>
      </c>
      <c r="F125" s="45">
        <v>236488.02</v>
      </c>
      <c r="G125" s="45"/>
    </row>
    <row r="126" spans="1:7" x14ac:dyDescent="0.25">
      <c r="A126" s="46" t="s">
        <v>73</v>
      </c>
      <c r="B126" s="46"/>
      <c r="C126" s="46"/>
      <c r="D126" s="46"/>
      <c r="E126" s="46"/>
      <c r="F126" s="46"/>
      <c r="G126" s="46"/>
    </row>
    <row r="127" spans="1:7" x14ac:dyDescent="0.25">
      <c r="A127" s="42" t="s">
        <v>14</v>
      </c>
      <c r="B127" s="42"/>
      <c r="C127" s="43">
        <v>5173.01</v>
      </c>
      <c r="D127" s="43"/>
      <c r="E127" s="22">
        <v>6241.98</v>
      </c>
      <c r="F127" s="43">
        <v>20833.52</v>
      </c>
      <c r="G127" s="43"/>
    </row>
    <row r="128" spans="1:7" x14ac:dyDescent="0.25">
      <c r="A128" s="42" t="s">
        <v>22</v>
      </c>
      <c r="B128" s="42"/>
      <c r="C128" s="43">
        <v>4398.62</v>
      </c>
      <c r="D128" s="43"/>
      <c r="E128" s="22">
        <v>6736.09</v>
      </c>
      <c r="F128" s="43">
        <v>7958.34</v>
      </c>
      <c r="G128" s="43"/>
    </row>
    <row r="129" spans="1:7" x14ac:dyDescent="0.25">
      <c r="A129" s="42" t="s">
        <v>27</v>
      </c>
      <c r="B129" s="42"/>
      <c r="C129" s="43">
        <v>55045.86</v>
      </c>
      <c r="D129" s="43"/>
      <c r="E129" s="22">
        <v>33627.410000000003</v>
      </c>
      <c r="F129" s="43">
        <v>85501.04</v>
      </c>
      <c r="G129" s="43"/>
    </row>
    <row r="130" spans="1:7" x14ac:dyDescent="0.25">
      <c r="A130" s="41" t="s">
        <v>69</v>
      </c>
      <c r="B130" s="41"/>
      <c r="C130" s="41"/>
      <c r="D130" s="41"/>
      <c r="E130" s="41"/>
      <c r="F130" s="41"/>
      <c r="G130" s="41"/>
    </row>
    <row r="131" spans="1:7" x14ac:dyDescent="0.25">
      <c r="A131" s="47" t="s">
        <v>9</v>
      </c>
      <c r="B131" s="47"/>
      <c r="C131" s="47" t="s">
        <v>10</v>
      </c>
      <c r="D131" s="47"/>
      <c r="E131" s="24" t="s">
        <v>11</v>
      </c>
      <c r="F131" s="47" t="s">
        <v>12</v>
      </c>
      <c r="G131" s="47"/>
    </row>
    <row r="132" spans="1:7" x14ac:dyDescent="0.25">
      <c r="A132" s="42" t="s">
        <v>20</v>
      </c>
      <c r="B132" s="42"/>
      <c r="C132" s="43">
        <v>0</v>
      </c>
      <c r="D132" s="43"/>
      <c r="E132" s="22">
        <v>177.25</v>
      </c>
      <c r="F132" s="43">
        <v>-877.39</v>
      </c>
      <c r="G132" s="43"/>
    </row>
    <row r="133" spans="1:7" x14ac:dyDescent="0.25">
      <c r="A133" s="42" t="s">
        <v>21</v>
      </c>
      <c r="B133" s="42"/>
      <c r="C133" s="43">
        <v>1372.18</v>
      </c>
      <c r="D133" s="43"/>
      <c r="E133" s="22">
        <v>1626.35</v>
      </c>
      <c r="F133" s="43">
        <v>1935.45</v>
      </c>
      <c r="G133" s="43"/>
    </row>
    <row r="134" spans="1:7" x14ac:dyDescent="0.25">
      <c r="A134" s="42" t="s">
        <v>24</v>
      </c>
      <c r="B134" s="42"/>
      <c r="C134" s="43">
        <v>1262.0899999999999</v>
      </c>
      <c r="D134" s="43"/>
      <c r="E134" s="22">
        <v>2188.85</v>
      </c>
      <c r="F134" s="43">
        <v>2710.1</v>
      </c>
      <c r="G134" s="43"/>
    </row>
    <row r="135" spans="1:7" x14ac:dyDescent="0.25">
      <c r="A135" s="42" t="s">
        <v>30</v>
      </c>
      <c r="B135" s="42"/>
      <c r="C135" s="43">
        <v>9441.19</v>
      </c>
      <c r="D135" s="43"/>
      <c r="E135" s="22">
        <v>14913.78</v>
      </c>
      <c r="F135" s="43">
        <v>17838.560000000001</v>
      </c>
      <c r="G135" s="43"/>
    </row>
    <row r="136" spans="1:7" x14ac:dyDescent="0.25">
      <c r="A136" s="42" t="s">
        <v>23</v>
      </c>
      <c r="B136" s="42"/>
      <c r="C136" s="43">
        <v>3528.72</v>
      </c>
      <c r="D136" s="43"/>
      <c r="E136" s="22">
        <v>4746.7</v>
      </c>
      <c r="F136" s="43">
        <v>8416.81</v>
      </c>
      <c r="G136" s="43"/>
    </row>
    <row r="137" spans="1:7" x14ac:dyDescent="0.25">
      <c r="A137" s="42" t="s">
        <v>29</v>
      </c>
      <c r="B137" s="42"/>
      <c r="C137" s="43">
        <v>1694.93</v>
      </c>
      <c r="D137" s="43"/>
      <c r="E137" s="22">
        <v>2733.3</v>
      </c>
      <c r="F137" s="43">
        <v>2900.42</v>
      </c>
      <c r="G137" s="43"/>
    </row>
    <row r="138" spans="1:7" x14ac:dyDescent="0.25">
      <c r="A138" s="42" t="s">
        <v>17</v>
      </c>
      <c r="B138" s="42"/>
      <c r="C138" s="43">
        <v>4942.6400000000003</v>
      </c>
      <c r="D138" s="43"/>
      <c r="E138" s="22">
        <v>6007.31</v>
      </c>
      <c r="F138" s="43">
        <v>20046.8</v>
      </c>
      <c r="G138" s="43"/>
    </row>
    <row r="139" spans="1:7" x14ac:dyDescent="0.25">
      <c r="A139" s="42" t="s">
        <v>13</v>
      </c>
      <c r="B139" s="42"/>
      <c r="C139" s="43">
        <v>4139.6000000000004</v>
      </c>
      <c r="D139" s="43"/>
      <c r="E139" s="22">
        <v>4944.28</v>
      </c>
      <c r="F139" s="43">
        <v>16515.72</v>
      </c>
      <c r="G139" s="43"/>
    </row>
    <row r="140" spans="1:7" x14ac:dyDescent="0.25">
      <c r="A140" s="42" t="s">
        <v>18</v>
      </c>
      <c r="B140" s="42"/>
      <c r="C140" s="43">
        <v>2893.91</v>
      </c>
      <c r="D140" s="43"/>
      <c r="E140" s="22">
        <v>4313.72</v>
      </c>
      <c r="F140" s="43">
        <v>5097.95</v>
      </c>
      <c r="G140" s="43"/>
    </row>
    <row r="141" spans="1:7" x14ac:dyDescent="0.25">
      <c r="A141" s="42" t="s">
        <v>19</v>
      </c>
      <c r="B141" s="42"/>
      <c r="C141" s="43">
        <v>208</v>
      </c>
      <c r="D141" s="43"/>
      <c r="E141" s="22">
        <v>337.17</v>
      </c>
      <c r="F141" s="43">
        <v>415.35</v>
      </c>
      <c r="G141" s="43"/>
    </row>
    <row r="142" spans="1:7" x14ac:dyDescent="0.25">
      <c r="A142" s="42" t="s">
        <v>15</v>
      </c>
      <c r="B142" s="42"/>
      <c r="C142" s="43">
        <v>0</v>
      </c>
      <c r="D142" s="43"/>
      <c r="E142" s="22">
        <v>4149.1499999999996</v>
      </c>
      <c r="F142" s="43">
        <v>23817.34</v>
      </c>
      <c r="G142" s="43"/>
    </row>
    <row r="143" spans="1:7" x14ac:dyDescent="0.25">
      <c r="A143" s="42" t="s">
        <v>25</v>
      </c>
      <c r="B143" s="42"/>
      <c r="C143" s="43">
        <v>0</v>
      </c>
      <c r="D143" s="43"/>
      <c r="E143" s="22">
        <v>-2512.27</v>
      </c>
      <c r="F143" s="43">
        <v>-22110.400000000001</v>
      </c>
      <c r="G143" s="43"/>
    </row>
    <row r="144" spans="1:7" x14ac:dyDescent="0.25">
      <c r="A144" s="44" t="s">
        <v>26</v>
      </c>
      <c r="B144" s="44"/>
      <c r="C144" s="45">
        <v>94100.75</v>
      </c>
      <c r="D144" s="45"/>
      <c r="E144" s="23">
        <v>90231.07</v>
      </c>
      <c r="F144" s="45">
        <v>190999.61</v>
      </c>
      <c r="G144" s="45"/>
    </row>
    <row r="145" spans="1:7" x14ac:dyDescent="0.25">
      <c r="A145" s="46" t="s">
        <v>74</v>
      </c>
      <c r="B145" s="46"/>
      <c r="C145" s="46"/>
      <c r="D145" s="46"/>
      <c r="E145" s="46"/>
      <c r="F145" s="46"/>
      <c r="G145" s="46"/>
    </row>
    <row r="146" spans="1:7" x14ac:dyDescent="0.25">
      <c r="A146" s="42" t="s">
        <v>27</v>
      </c>
      <c r="B146" s="42"/>
      <c r="C146" s="43">
        <v>64476.21</v>
      </c>
      <c r="D146" s="43"/>
      <c r="E146" s="22">
        <v>41914.339999999997</v>
      </c>
      <c r="F146" s="43">
        <v>121295.94</v>
      </c>
      <c r="G146" s="43"/>
    </row>
    <row r="147" spans="1:7" x14ac:dyDescent="0.25">
      <c r="A147" s="42" t="s">
        <v>14</v>
      </c>
      <c r="B147" s="42"/>
      <c r="C147" s="43">
        <v>11815.15</v>
      </c>
      <c r="D147" s="43"/>
      <c r="E147" s="22">
        <v>10459.219999999999</v>
      </c>
      <c r="F147" s="43">
        <v>51537.19</v>
      </c>
      <c r="G147" s="43"/>
    </row>
    <row r="148" spans="1:7" x14ac:dyDescent="0.25">
      <c r="A148" s="42" t="s">
        <v>25</v>
      </c>
      <c r="B148" s="42"/>
      <c r="C148" s="43">
        <v>0</v>
      </c>
      <c r="D148" s="43"/>
      <c r="E148" s="22">
        <v>346.15</v>
      </c>
      <c r="F148" s="43">
        <v>-44352.82</v>
      </c>
      <c r="G148" s="43"/>
    </row>
    <row r="149" spans="1:7" x14ac:dyDescent="0.25">
      <c r="A149" s="42" t="s">
        <v>17</v>
      </c>
      <c r="B149" s="42"/>
      <c r="C149" s="43">
        <v>11289.06</v>
      </c>
      <c r="D149" s="43"/>
      <c r="E149" s="22">
        <v>10417.51</v>
      </c>
      <c r="F149" s="43">
        <v>50425.05</v>
      </c>
      <c r="G149" s="43"/>
    </row>
    <row r="150" spans="1:7" x14ac:dyDescent="0.25">
      <c r="A150" s="42" t="s">
        <v>28</v>
      </c>
      <c r="B150" s="42"/>
      <c r="C150" s="43">
        <v>1971.8</v>
      </c>
      <c r="D150" s="43"/>
      <c r="E150" s="22">
        <v>247.8</v>
      </c>
      <c r="F150" s="43">
        <v>1724</v>
      </c>
      <c r="G150" s="43"/>
    </row>
    <row r="151" spans="1:7" x14ac:dyDescent="0.25">
      <c r="A151" s="42" t="s">
        <v>18</v>
      </c>
      <c r="B151" s="42"/>
      <c r="C151" s="43">
        <v>5298.82</v>
      </c>
      <c r="D151" s="43"/>
      <c r="E151" s="22">
        <v>4039.17</v>
      </c>
      <c r="F151" s="43">
        <v>11969.39</v>
      </c>
      <c r="G151" s="43"/>
    </row>
    <row r="152" spans="1:7" x14ac:dyDescent="0.25">
      <c r="A152" s="42" t="s">
        <v>29</v>
      </c>
      <c r="B152" s="42"/>
      <c r="C152" s="43">
        <v>3815.62</v>
      </c>
      <c r="D152" s="43"/>
      <c r="E152" s="22">
        <v>3516.13</v>
      </c>
      <c r="F152" s="43">
        <v>9418.84</v>
      </c>
      <c r="G152" s="43"/>
    </row>
    <row r="153" spans="1:7" x14ac:dyDescent="0.25">
      <c r="A153" s="42" t="s">
        <v>19</v>
      </c>
      <c r="B153" s="42"/>
      <c r="C153" s="43">
        <v>529.6</v>
      </c>
      <c r="D153" s="43"/>
      <c r="E153" s="22">
        <v>609.61</v>
      </c>
      <c r="F153" s="43">
        <v>934.45</v>
      </c>
      <c r="G153" s="43"/>
    </row>
    <row r="154" spans="1:7" x14ac:dyDescent="0.25">
      <c r="A154" s="42" t="s">
        <v>20</v>
      </c>
      <c r="B154" s="42"/>
      <c r="C154" s="43">
        <v>0</v>
      </c>
      <c r="D154" s="43"/>
      <c r="E154" s="22">
        <v>343.38</v>
      </c>
      <c r="F154" s="43">
        <v>-2695.18</v>
      </c>
      <c r="G154" s="43"/>
    </row>
    <row r="155" spans="1:7" x14ac:dyDescent="0.25">
      <c r="A155" s="42" t="s">
        <v>15</v>
      </c>
      <c r="B155" s="42"/>
      <c r="C155" s="43">
        <v>0</v>
      </c>
      <c r="D155" s="43"/>
      <c r="E155" s="22">
        <v>11901.58</v>
      </c>
      <c r="F155" s="43">
        <v>256827.91</v>
      </c>
      <c r="G155" s="43"/>
    </row>
    <row r="156" spans="1:7" x14ac:dyDescent="0.25">
      <c r="A156" s="42" t="s">
        <v>13</v>
      </c>
      <c r="B156" s="42"/>
      <c r="C156" s="43">
        <v>9455.01</v>
      </c>
      <c r="D156" s="43"/>
      <c r="E156" s="22">
        <v>8298.57</v>
      </c>
      <c r="F156" s="43">
        <v>40841.300000000003</v>
      </c>
      <c r="G156" s="43"/>
    </row>
    <row r="157" spans="1:7" x14ac:dyDescent="0.25">
      <c r="A157" s="42" t="s">
        <v>24</v>
      </c>
      <c r="B157" s="42"/>
      <c r="C157" s="43">
        <v>3286.59</v>
      </c>
      <c r="D157" s="43"/>
      <c r="E157" s="22">
        <v>3820.05</v>
      </c>
      <c r="F157" s="43">
        <v>8088.58</v>
      </c>
      <c r="G157" s="43"/>
    </row>
    <row r="158" spans="1:7" x14ac:dyDescent="0.25">
      <c r="A158" s="42" t="s">
        <v>23</v>
      </c>
      <c r="B158" s="42"/>
      <c r="C158" s="43">
        <v>10233.6</v>
      </c>
      <c r="D158" s="43"/>
      <c r="E158" s="22">
        <v>8260.89</v>
      </c>
      <c r="F158" s="43">
        <v>30010.87</v>
      </c>
      <c r="G158" s="43"/>
    </row>
    <row r="159" spans="1:7" x14ac:dyDescent="0.25">
      <c r="A159" s="42" t="s">
        <v>21</v>
      </c>
      <c r="B159" s="42"/>
      <c r="C159" s="43">
        <v>856.44</v>
      </c>
      <c r="D159" s="43"/>
      <c r="E159" s="22">
        <v>2288.16</v>
      </c>
      <c r="F159" s="43">
        <v>1842.86</v>
      </c>
      <c r="G159" s="43"/>
    </row>
    <row r="160" spans="1:7" x14ac:dyDescent="0.25">
      <c r="A160" s="42" t="s">
        <v>30</v>
      </c>
      <c r="B160" s="42"/>
      <c r="C160" s="43">
        <v>18356.25</v>
      </c>
      <c r="D160" s="43"/>
      <c r="E160" s="22">
        <v>17209.13</v>
      </c>
      <c r="F160" s="43">
        <v>55759.96</v>
      </c>
      <c r="G160" s="43"/>
    </row>
    <row r="161" spans="1:7" x14ac:dyDescent="0.25">
      <c r="A161" s="42" t="s">
        <v>22</v>
      </c>
      <c r="B161" s="42"/>
      <c r="C161" s="43">
        <v>8736.6</v>
      </c>
      <c r="D161" s="43"/>
      <c r="E161" s="22">
        <v>6769.61</v>
      </c>
      <c r="F161" s="43">
        <v>22183.95</v>
      </c>
      <c r="G161" s="43"/>
    </row>
    <row r="162" spans="1:7" x14ac:dyDescent="0.25">
      <c r="A162" s="44" t="s">
        <v>26</v>
      </c>
      <c r="B162" s="44"/>
      <c r="C162" s="45">
        <v>150120.75</v>
      </c>
      <c r="D162" s="45"/>
      <c r="E162" s="23">
        <v>130441.3</v>
      </c>
      <c r="F162" s="45">
        <v>615812.29</v>
      </c>
      <c r="G162" s="45"/>
    </row>
    <row r="163" spans="1:7" x14ac:dyDescent="0.25">
      <c r="A163" s="46" t="s">
        <v>75</v>
      </c>
      <c r="B163" s="46"/>
      <c r="C163" s="46"/>
      <c r="D163" s="46"/>
      <c r="E163" s="46"/>
      <c r="F163" s="46"/>
      <c r="G163" s="46"/>
    </row>
    <row r="164" spans="1:7" x14ac:dyDescent="0.25">
      <c r="A164" s="42" t="s">
        <v>17</v>
      </c>
      <c r="B164" s="42"/>
      <c r="C164" s="43">
        <v>44407.45</v>
      </c>
      <c r="D164" s="43"/>
      <c r="E164" s="22">
        <v>46779.61</v>
      </c>
      <c r="F164" s="43">
        <v>187846.89</v>
      </c>
      <c r="G164" s="43"/>
    </row>
    <row r="165" spans="1:7" x14ac:dyDescent="0.25">
      <c r="A165" s="42" t="s">
        <v>28</v>
      </c>
      <c r="B165" s="42"/>
      <c r="C165" s="43">
        <v>7877.6</v>
      </c>
      <c r="D165" s="43"/>
      <c r="E165" s="22">
        <v>1044.8</v>
      </c>
      <c r="F165" s="43">
        <v>7222</v>
      </c>
      <c r="G165" s="43"/>
    </row>
    <row r="166" spans="1:7" x14ac:dyDescent="0.25">
      <c r="A166" s="42" t="s">
        <v>15</v>
      </c>
      <c r="B166" s="42"/>
      <c r="C166" s="43">
        <v>0</v>
      </c>
      <c r="D166" s="43"/>
      <c r="E166" s="22">
        <v>11711.09</v>
      </c>
      <c r="F166" s="43">
        <v>283787.39</v>
      </c>
      <c r="G166" s="43"/>
    </row>
    <row r="167" spans="1:7" x14ac:dyDescent="0.25">
      <c r="A167" s="42" t="s">
        <v>25</v>
      </c>
      <c r="B167" s="42"/>
      <c r="C167" s="43">
        <v>0</v>
      </c>
      <c r="D167" s="43"/>
      <c r="E167" s="22">
        <v>629.9</v>
      </c>
      <c r="F167" s="43">
        <v>-299465.28000000003</v>
      </c>
      <c r="G167" s="43"/>
    </row>
    <row r="168" spans="1:7" x14ac:dyDescent="0.25">
      <c r="A168" s="42" t="s">
        <v>13</v>
      </c>
      <c r="B168" s="42"/>
      <c r="C168" s="43">
        <v>37193.050000000003</v>
      </c>
      <c r="D168" s="43"/>
      <c r="E168" s="22">
        <v>37795.870000000003</v>
      </c>
      <c r="F168" s="43">
        <v>150277.84</v>
      </c>
      <c r="G168" s="43"/>
    </row>
    <row r="169" spans="1:7" x14ac:dyDescent="0.25">
      <c r="A169" s="42" t="s">
        <v>18</v>
      </c>
      <c r="B169" s="42"/>
      <c r="C169" s="43">
        <v>18015.439999999999</v>
      </c>
      <c r="D169" s="43"/>
      <c r="E169" s="22">
        <v>19818.41</v>
      </c>
      <c r="F169" s="43">
        <v>32514.37</v>
      </c>
      <c r="G169" s="43"/>
    </row>
    <row r="170" spans="1:7" x14ac:dyDescent="0.25">
      <c r="A170" s="42" t="s">
        <v>32</v>
      </c>
      <c r="B170" s="42"/>
      <c r="C170" s="43">
        <v>1183.5</v>
      </c>
      <c r="D170" s="43"/>
      <c r="E170" s="22">
        <v>1702.92</v>
      </c>
      <c r="F170" s="43">
        <v>1800.4</v>
      </c>
      <c r="G170" s="43"/>
    </row>
    <row r="171" spans="1:7" x14ac:dyDescent="0.25">
      <c r="A171" s="42" t="s">
        <v>30</v>
      </c>
      <c r="B171" s="42"/>
      <c r="C171" s="43">
        <v>76365.73</v>
      </c>
      <c r="D171" s="43"/>
      <c r="E171" s="22">
        <v>86083.85</v>
      </c>
      <c r="F171" s="43">
        <v>131963.23000000001</v>
      </c>
      <c r="G171" s="43"/>
    </row>
    <row r="172" spans="1:7" x14ac:dyDescent="0.25">
      <c r="A172" s="42" t="s">
        <v>24</v>
      </c>
      <c r="B172" s="42"/>
      <c r="C172" s="43">
        <v>13834.45</v>
      </c>
      <c r="D172" s="43"/>
      <c r="E172" s="22">
        <v>14390.82</v>
      </c>
      <c r="F172" s="43">
        <v>22933.84</v>
      </c>
      <c r="G172" s="43"/>
    </row>
    <row r="173" spans="1:7" x14ac:dyDescent="0.25">
      <c r="A173" s="42" t="s">
        <v>20</v>
      </c>
      <c r="B173" s="42"/>
      <c r="C173" s="43">
        <v>0</v>
      </c>
      <c r="D173" s="43"/>
      <c r="E173" s="22">
        <v>1488.87</v>
      </c>
      <c r="F173" s="43">
        <v>-10052.049999999999</v>
      </c>
      <c r="G173" s="43"/>
    </row>
    <row r="174" spans="1:7" x14ac:dyDescent="0.25">
      <c r="A174" s="42" t="s">
        <v>14</v>
      </c>
      <c r="B174" s="42"/>
      <c r="C174" s="43">
        <v>46476.91</v>
      </c>
      <c r="D174" s="43"/>
      <c r="E174" s="22">
        <v>47656.04</v>
      </c>
      <c r="F174" s="43">
        <v>189601.03</v>
      </c>
      <c r="G174" s="43"/>
    </row>
    <row r="175" spans="1:7" x14ac:dyDescent="0.25">
      <c r="A175" s="42" t="s">
        <v>22</v>
      </c>
      <c r="B175" s="42"/>
      <c r="C175" s="43">
        <v>30335.23</v>
      </c>
      <c r="D175" s="43"/>
      <c r="E175" s="22">
        <v>32965.82</v>
      </c>
      <c r="F175" s="43">
        <v>55057.41</v>
      </c>
      <c r="G175" s="43"/>
    </row>
    <row r="176" spans="1:7" x14ac:dyDescent="0.25">
      <c r="A176" s="42" t="s">
        <v>23</v>
      </c>
      <c r="B176" s="42"/>
      <c r="C176" s="43">
        <v>34546.75</v>
      </c>
      <c r="D176" s="43"/>
      <c r="E176" s="22">
        <v>38357.99</v>
      </c>
      <c r="F176" s="43">
        <v>53244.95</v>
      </c>
      <c r="G176" s="43"/>
    </row>
    <row r="177" spans="1:7" x14ac:dyDescent="0.25">
      <c r="A177" s="42" t="s">
        <v>21</v>
      </c>
      <c r="B177" s="42"/>
      <c r="C177" s="43">
        <v>9077.8700000000008</v>
      </c>
      <c r="D177" s="43"/>
      <c r="E177" s="22">
        <v>9829.7199999999993</v>
      </c>
      <c r="F177" s="43">
        <v>13677.61</v>
      </c>
      <c r="G177" s="43"/>
    </row>
    <row r="178" spans="1:7" x14ac:dyDescent="0.25">
      <c r="A178" s="42" t="s">
        <v>27</v>
      </c>
      <c r="B178" s="42"/>
      <c r="C178" s="43">
        <v>220908.81</v>
      </c>
      <c r="D178" s="43"/>
      <c r="E178" s="22">
        <v>185427.89</v>
      </c>
      <c r="F178" s="43">
        <v>281286.76</v>
      </c>
      <c r="G178" s="43"/>
    </row>
    <row r="179" spans="1:7" x14ac:dyDescent="0.25">
      <c r="A179" s="42" t="s">
        <v>31</v>
      </c>
      <c r="B179" s="42"/>
      <c r="C179" s="43">
        <v>-2317.37</v>
      </c>
      <c r="D179" s="43"/>
      <c r="E179" s="22">
        <v>0</v>
      </c>
      <c r="F179" s="43">
        <v>-4117.28</v>
      </c>
      <c r="G179" s="43"/>
    </row>
    <row r="180" spans="1:7" x14ac:dyDescent="0.25">
      <c r="A180" s="42" t="s">
        <v>29</v>
      </c>
      <c r="B180" s="42"/>
      <c r="C180" s="43">
        <v>13631.66</v>
      </c>
      <c r="D180" s="43"/>
      <c r="E180" s="22">
        <v>15424.64</v>
      </c>
      <c r="F180" s="43">
        <v>22133.759999999998</v>
      </c>
      <c r="G180" s="43"/>
    </row>
    <row r="181" spans="1:7" x14ac:dyDescent="0.25">
      <c r="A181" s="42" t="s">
        <v>19</v>
      </c>
      <c r="B181" s="42"/>
      <c r="C181" s="43">
        <v>2229.2199999999998</v>
      </c>
      <c r="D181" s="43"/>
      <c r="E181" s="22">
        <v>2241.06</v>
      </c>
      <c r="F181" s="43">
        <v>3497.82</v>
      </c>
      <c r="G181" s="43"/>
    </row>
    <row r="182" spans="1:7" x14ac:dyDescent="0.25">
      <c r="A182" s="44" t="s">
        <v>26</v>
      </c>
      <c r="B182" s="44"/>
      <c r="C182" s="45">
        <v>553766.30000000005</v>
      </c>
      <c r="D182" s="45"/>
      <c r="E182" s="23">
        <v>553349.30000000005</v>
      </c>
      <c r="F182" s="45">
        <v>1123210.69</v>
      </c>
      <c r="G182" s="45"/>
    </row>
    <row r="183" spans="1:7" x14ac:dyDescent="0.25">
      <c r="A183" s="46" t="s">
        <v>76</v>
      </c>
      <c r="B183" s="46"/>
      <c r="C183" s="46"/>
      <c r="D183" s="46"/>
      <c r="E183" s="46"/>
      <c r="F183" s="46"/>
      <c r="G183" s="46"/>
    </row>
    <row r="184" spans="1:7" x14ac:dyDescent="0.25">
      <c r="A184" s="42" t="s">
        <v>18</v>
      </c>
      <c r="B184" s="42"/>
      <c r="C184" s="43">
        <v>4655.83</v>
      </c>
      <c r="D184" s="43"/>
      <c r="E184" s="22">
        <v>3821.29</v>
      </c>
      <c r="F184" s="43">
        <v>6269.42</v>
      </c>
      <c r="G184" s="43"/>
    </row>
    <row r="185" spans="1:7" x14ac:dyDescent="0.25">
      <c r="A185" s="42" t="s">
        <v>16</v>
      </c>
      <c r="B185" s="42"/>
      <c r="C185" s="43">
        <v>56446.73</v>
      </c>
      <c r="D185" s="43"/>
      <c r="E185" s="22">
        <v>49215.56</v>
      </c>
      <c r="F185" s="43">
        <v>75680.570000000007</v>
      </c>
      <c r="G185" s="43"/>
    </row>
    <row r="186" spans="1:7" x14ac:dyDescent="0.25">
      <c r="A186" s="42" t="s">
        <v>25</v>
      </c>
      <c r="B186" s="42"/>
      <c r="C186" s="43">
        <v>0</v>
      </c>
      <c r="D186" s="43"/>
      <c r="E186" s="22">
        <v>5.42</v>
      </c>
      <c r="F186" s="43">
        <v>-73516.100000000006</v>
      </c>
      <c r="G186" s="43"/>
    </row>
    <row r="187" spans="1:7" x14ac:dyDescent="0.25">
      <c r="A187" s="42" t="s">
        <v>21</v>
      </c>
      <c r="B187" s="42"/>
      <c r="C187" s="43">
        <v>2774.85</v>
      </c>
      <c r="D187" s="43"/>
      <c r="E187" s="22">
        <v>2519.5700000000002</v>
      </c>
      <c r="F187" s="43">
        <v>3342.58</v>
      </c>
      <c r="G187" s="43"/>
    </row>
    <row r="188" spans="1:7" x14ac:dyDescent="0.25">
      <c r="A188" s="42" t="s">
        <v>24</v>
      </c>
      <c r="B188" s="42"/>
      <c r="C188" s="43">
        <v>3260.19</v>
      </c>
      <c r="D188" s="43"/>
      <c r="E188" s="22">
        <v>2706.18</v>
      </c>
      <c r="F188" s="43">
        <v>3924.92</v>
      </c>
      <c r="G188" s="43"/>
    </row>
    <row r="189" spans="1:7" x14ac:dyDescent="0.25">
      <c r="A189" s="42" t="s">
        <v>30</v>
      </c>
      <c r="B189" s="42"/>
      <c r="C189" s="43">
        <v>17391.689999999999</v>
      </c>
      <c r="D189" s="43"/>
      <c r="E189" s="22">
        <v>13489.49</v>
      </c>
      <c r="F189" s="43">
        <v>22654.06</v>
      </c>
      <c r="G189" s="43"/>
    </row>
    <row r="190" spans="1:7" x14ac:dyDescent="0.25">
      <c r="A190" s="42" t="s">
        <v>19</v>
      </c>
      <c r="B190" s="42"/>
      <c r="C190" s="43">
        <v>525.34</v>
      </c>
      <c r="D190" s="43"/>
      <c r="E190" s="22">
        <v>436</v>
      </c>
      <c r="F190" s="43">
        <v>682.75</v>
      </c>
      <c r="G190" s="43"/>
    </row>
    <row r="191" spans="1:7" x14ac:dyDescent="0.25">
      <c r="A191" s="42" t="s">
        <v>20</v>
      </c>
      <c r="B191" s="42"/>
      <c r="C191" s="43">
        <v>0</v>
      </c>
      <c r="D191" s="43"/>
      <c r="E191" s="22">
        <v>245.83</v>
      </c>
      <c r="F191" s="43">
        <v>-2316.65</v>
      </c>
      <c r="G191" s="43"/>
    </row>
    <row r="192" spans="1:7" x14ac:dyDescent="0.25">
      <c r="A192" s="42" t="s">
        <v>29</v>
      </c>
      <c r="B192" s="42"/>
      <c r="C192" s="43">
        <v>3122.26</v>
      </c>
      <c r="D192" s="43"/>
      <c r="E192" s="22">
        <v>2450.39</v>
      </c>
      <c r="F192" s="43">
        <v>3571.02</v>
      </c>
      <c r="G192" s="43"/>
    </row>
    <row r="193" spans="1:7" x14ac:dyDescent="0.25">
      <c r="A193" s="42" t="s">
        <v>13</v>
      </c>
      <c r="B193" s="42"/>
      <c r="C193" s="43"/>
      <c r="D193" s="43"/>
      <c r="E193" s="22">
        <v>7234.17</v>
      </c>
      <c r="F193" s="43">
        <v>33247.31</v>
      </c>
      <c r="G193" s="43"/>
    </row>
    <row r="194" spans="1:7" x14ac:dyDescent="0.25">
      <c r="A194" s="42" t="s">
        <v>22</v>
      </c>
      <c r="B194" s="42"/>
      <c r="C194" s="43">
        <v>7455.64</v>
      </c>
      <c r="D194" s="43"/>
      <c r="E194" s="22">
        <v>5974.44</v>
      </c>
      <c r="F194" s="43">
        <v>10116.719999999999</v>
      </c>
      <c r="G194" s="43"/>
    </row>
    <row r="195" spans="1:7" x14ac:dyDescent="0.25">
      <c r="A195" s="42" t="s">
        <v>14</v>
      </c>
      <c r="B195" s="42"/>
      <c r="C195" s="43">
        <v>10992.7</v>
      </c>
      <c r="D195" s="43"/>
      <c r="E195" s="22">
        <v>9114.15</v>
      </c>
      <c r="F195" s="43">
        <v>41907.47</v>
      </c>
      <c r="G195" s="43"/>
    </row>
    <row r="196" spans="1:7" x14ac:dyDescent="0.25">
      <c r="A196" s="42" t="s">
        <v>28</v>
      </c>
      <c r="B196" s="42"/>
      <c r="C196" s="43">
        <v>1844.46</v>
      </c>
      <c r="D196" s="43"/>
      <c r="E196" s="22">
        <v>414.48</v>
      </c>
      <c r="F196" s="43">
        <v>1429.98</v>
      </c>
      <c r="G196" s="43"/>
    </row>
    <row r="197" spans="1:7" x14ac:dyDescent="0.25">
      <c r="A197" s="42" t="s">
        <v>17</v>
      </c>
      <c r="B197" s="42"/>
      <c r="C197" s="43">
        <v>10503.27</v>
      </c>
      <c r="D197" s="43"/>
      <c r="E197" s="22">
        <v>9173.57</v>
      </c>
      <c r="F197" s="43">
        <v>41943.76</v>
      </c>
      <c r="G197" s="43"/>
    </row>
    <row r="198" spans="1:7" x14ac:dyDescent="0.25">
      <c r="A198" s="42" t="s">
        <v>15</v>
      </c>
      <c r="B198" s="42"/>
      <c r="C198" s="43">
        <v>0</v>
      </c>
      <c r="D198" s="43"/>
      <c r="E198" s="22">
        <v>3.07</v>
      </c>
      <c r="F198" s="43">
        <v>-976.98</v>
      </c>
      <c r="G198" s="43"/>
    </row>
    <row r="199" spans="1:7" x14ac:dyDescent="0.25">
      <c r="A199" s="41" t="s">
        <v>69</v>
      </c>
      <c r="B199" s="41"/>
      <c r="C199" s="41"/>
      <c r="D199" s="41"/>
      <c r="E199" s="41"/>
      <c r="F199" s="41"/>
      <c r="G199" s="41"/>
    </row>
    <row r="200" spans="1:7" x14ac:dyDescent="0.25">
      <c r="A200" s="47" t="s">
        <v>9</v>
      </c>
      <c r="B200" s="47"/>
      <c r="C200" s="47" t="s">
        <v>10</v>
      </c>
      <c r="D200" s="47"/>
      <c r="E200" s="24" t="s">
        <v>11</v>
      </c>
      <c r="F200" s="47" t="s">
        <v>12</v>
      </c>
      <c r="G200" s="47"/>
    </row>
    <row r="201" spans="1:7" x14ac:dyDescent="0.25">
      <c r="A201" s="42" t="s">
        <v>23</v>
      </c>
      <c r="B201" s="42"/>
      <c r="C201" s="43">
        <v>7543.22</v>
      </c>
      <c r="D201" s="43"/>
      <c r="E201" s="22">
        <v>6322.54</v>
      </c>
      <c r="F201" s="43">
        <v>10477.89</v>
      </c>
      <c r="G201" s="43"/>
    </row>
    <row r="202" spans="1:7" x14ac:dyDescent="0.25">
      <c r="A202" s="44" t="s">
        <v>26</v>
      </c>
      <c r="B202" s="44"/>
      <c r="C202" s="45">
        <v>135313.01999999999</v>
      </c>
      <c r="D202" s="45"/>
      <c r="E202" s="23">
        <v>113126.15</v>
      </c>
      <c r="F202" s="45">
        <v>178438.72</v>
      </c>
      <c r="G202" s="45"/>
    </row>
    <row r="203" spans="1:7" x14ac:dyDescent="0.25">
      <c r="A203" s="46" t="s">
        <v>77</v>
      </c>
      <c r="B203" s="46"/>
      <c r="C203" s="46"/>
      <c r="D203" s="46"/>
      <c r="E203" s="46"/>
      <c r="F203" s="46"/>
      <c r="G203" s="46"/>
    </row>
    <row r="204" spans="1:7" x14ac:dyDescent="0.25">
      <c r="A204" s="42" t="s">
        <v>17</v>
      </c>
      <c r="B204" s="42"/>
      <c r="C204" s="43">
        <v>7974.41</v>
      </c>
      <c r="D204" s="43"/>
      <c r="E204" s="22">
        <v>7135.02</v>
      </c>
      <c r="F204" s="43">
        <v>35365.08</v>
      </c>
      <c r="G204" s="43"/>
    </row>
    <row r="205" spans="1:7" x14ac:dyDescent="0.25">
      <c r="A205" s="42" t="s">
        <v>25</v>
      </c>
      <c r="B205" s="42"/>
      <c r="C205" s="43">
        <v>0</v>
      </c>
      <c r="D205" s="43"/>
      <c r="E205" s="22">
        <v>161.77000000000001</v>
      </c>
      <c r="F205" s="43">
        <v>-46032.22</v>
      </c>
      <c r="G205" s="43"/>
    </row>
    <row r="206" spans="1:7" x14ac:dyDescent="0.25">
      <c r="A206" s="42" t="s">
        <v>18</v>
      </c>
      <c r="B206" s="42"/>
      <c r="C206" s="43">
        <v>5022.8999999999996</v>
      </c>
      <c r="D206" s="43"/>
      <c r="E206" s="22">
        <v>5494.67</v>
      </c>
      <c r="F206" s="43">
        <v>18576.650000000001</v>
      </c>
      <c r="G206" s="43"/>
    </row>
    <row r="207" spans="1:7" x14ac:dyDescent="0.25">
      <c r="A207" s="42" t="s">
        <v>15</v>
      </c>
      <c r="B207" s="42"/>
      <c r="C207" s="43">
        <v>0</v>
      </c>
      <c r="D207" s="43"/>
      <c r="E207" s="22">
        <v>24854.94</v>
      </c>
      <c r="F207" s="43">
        <v>474588.47</v>
      </c>
      <c r="G207" s="43"/>
    </row>
    <row r="208" spans="1:7" x14ac:dyDescent="0.25">
      <c r="A208" s="42" t="s">
        <v>16</v>
      </c>
      <c r="B208" s="42"/>
      <c r="C208" s="43">
        <v>56590.54</v>
      </c>
      <c r="D208" s="43"/>
      <c r="E208" s="22">
        <v>53469.33</v>
      </c>
      <c r="F208" s="43">
        <v>137947.98000000001</v>
      </c>
      <c r="G208" s="43"/>
    </row>
    <row r="209" spans="1:7" x14ac:dyDescent="0.25">
      <c r="A209" s="42" t="s">
        <v>14</v>
      </c>
      <c r="B209" s="42"/>
      <c r="C209" s="43">
        <v>8347.43</v>
      </c>
      <c r="D209" s="43"/>
      <c r="E209" s="22">
        <v>7157.79</v>
      </c>
      <c r="F209" s="43">
        <v>36169.9</v>
      </c>
      <c r="G209" s="43"/>
    </row>
    <row r="210" spans="1:7" x14ac:dyDescent="0.25">
      <c r="A210" s="42" t="s">
        <v>21</v>
      </c>
      <c r="B210" s="42"/>
      <c r="C210" s="43">
        <v>5245.97</v>
      </c>
      <c r="D210" s="43"/>
      <c r="E210" s="22">
        <v>4857.1899999999996</v>
      </c>
      <c r="F210" s="43">
        <v>14833.24</v>
      </c>
      <c r="G210" s="43"/>
    </row>
    <row r="211" spans="1:7" x14ac:dyDescent="0.25">
      <c r="A211" s="42" t="s">
        <v>19</v>
      </c>
      <c r="B211" s="42"/>
      <c r="C211" s="43">
        <v>722.99</v>
      </c>
      <c r="D211" s="43"/>
      <c r="E211" s="22">
        <v>615.88</v>
      </c>
      <c r="F211" s="43">
        <v>2015.52</v>
      </c>
      <c r="G211" s="43"/>
    </row>
    <row r="212" spans="1:7" x14ac:dyDescent="0.25">
      <c r="A212" s="42" t="s">
        <v>23</v>
      </c>
      <c r="B212" s="42"/>
      <c r="C212" s="43">
        <v>4248.97</v>
      </c>
      <c r="D212" s="43"/>
      <c r="E212" s="22">
        <v>3777.29</v>
      </c>
      <c r="F212" s="43">
        <v>9469.5</v>
      </c>
      <c r="G212" s="43"/>
    </row>
    <row r="213" spans="1:7" x14ac:dyDescent="0.25">
      <c r="A213" s="42" t="s">
        <v>30</v>
      </c>
      <c r="B213" s="42"/>
      <c r="C213" s="43">
        <v>21279.26</v>
      </c>
      <c r="D213" s="43"/>
      <c r="E213" s="22">
        <v>19103.240000000002</v>
      </c>
      <c r="F213" s="43">
        <v>60652.21</v>
      </c>
      <c r="G213" s="43"/>
    </row>
    <row r="214" spans="1:7" x14ac:dyDescent="0.25">
      <c r="A214" s="42" t="s">
        <v>29</v>
      </c>
      <c r="B214" s="42"/>
      <c r="C214" s="43">
        <v>3820.16</v>
      </c>
      <c r="D214" s="43"/>
      <c r="E214" s="22">
        <v>3532.65</v>
      </c>
      <c r="F214" s="43">
        <v>9900.2900000000009</v>
      </c>
      <c r="G214" s="43"/>
    </row>
    <row r="215" spans="1:7" x14ac:dyDescent="0.25">
      <c r="A215" s="42" t="s">
        <v>13</v>
      </c>
      <c r="B215" s="42"/>
      <c r="C215" s="43">
        <v>8819.2900000000009</v>
      </c>
      <c r="D215" s="43"/>
      <c r="E215" s="22">
        <v>7581.79</v>
      </c>
      <c r="F215" s="43">
        <v>38249.5</v>
      </c>
      <c r="G215" s="43"/>
    </row>
    <row r="216" spans="1:7" x14ac:dyDescent="0.25">
      <c r="A216" s="42" t="s">
        <v>20</v>
      </c>
      <c r="B216" s="42"/>
      <c r="C216" s="43">
        <v>0</v>
      </c>
      <c r="D216" s="43"/>
      <c r="E216" s="22">
        <v>325.77999999999997</v>
      </c>
      <c r="F216" s="43">
        <v>-2466.6</v>
      </c>
      <c r="G216" s="43"/>
    </row>
    <row r="217" spans="1:7" x14ac:dyDescent="0.25">
      <c r="A217" s="42" t="s">
        <v>22</v>
      </c>
      <c r="B217" s="42"/>
      <c r="C217" s="43">
        <v>8476.56</v>
      </c>
      <c r="D217" s="43"/>
      <c r="E217" s="22">
        <v>8504.7099999999991</v>
      </c>
      <c r="F217" s="43">
        <v>28449.61</v>
      </c>
      <c r="G217" s="43"/>
    </row>
    <row r="218" spans="1:7" x14ac:dyDescent="0.25">
      <c r="A218" s="42" t="s">
        <v>24</v>
      </c>
      <c r="B218" s="42"/>
      <c r="C218" s="43">
        <v>4486.8999999999996</v>
      </c>
      <c r="D218" s="43"/>
      <c r="E218" s="22">
        <v>3867.45</v>
      </c>
      <c r="F218" s="43">
        <v>12757.21</v>
      </c>
      <c r="G218" s="43"/>
    </row>
    <row r="219" spans="1:7" x14ac:dyDescent="0.25">
      <c r="A219" s="44" t="s">
        <v>26</v>
      </c>
      <c r="B219" s="44"/>
      <c r="C219" s="45">
        <v>135035.38</v>
      </c>
      <c r="D219" s="45"/>
      <c r="E219" s="23">
        <v>150439.5</v>
      </c>
      <c r="F219" s="45">
        <v>830476.34</v>
      </c>
      <c r="G219" s="45"/>
    </row>
    <row r="220" spans="1:7" x14ac:dyDescent="0.25">
      <c r="A220" s="46" t="s">
        <v>78</v>
      </c>
      <c r="B220" s="46"/>
      <c r="C220" s="46"/>
      <c r="D220" s="46"/>
      <c r="E220" s="46"/>
      <c r="F220" s="46"/>
      <c r="G220" s="46"/>
    </row>
    <row r="221" spans="1:7" x14ac:dyDescent="0.25">
      <c r="A221" s="42" t="s">
        <v>13</v>
      </c>
      <c r="B221" s="42"/>
      <c r="C221" s="43">
        <v>12933.33</v>
      </c>
      <c r="D221" s="43"/>
      <c r="E221" s="22">
        <v>11524.06</v>
      </c>
      <c r="F221" s="43">
        <v>54574.32</v>
      </c>
      <c r="G221" s="43"/>
    </row>
    <row r="222" spans="1:7" x14ac:dyDescent="0.25">
      <c r="A222" s="42" t="s">
        <v>16</v>
      </c>
      <c r="B222" s="42"/>
      <c r="C222" s="43">
        <v>82989.11</v>
      </c>
      <c r="D222" s="43"/>
      <c r="E222" s="22">
        <v>77895.399999999994</v>
      </c>
      <c r="F222" s="43">
        <v>223894.21</v>
      </c>
      <c r="G222" s="43"/>
    </row>
    <row r="223" spans="1:7" x14ac:dyDescent="0.25">
      <c r="A223" s="42" t="s">
        <v>23</v>
      </c>
      <c r="B223" s="42"/>
      <c r="C223" s="43">
        <v>5578.1</v>
      </c>
      <c r="D223" s="43"/>
      <c r="E223" s="22">
        <v>5192.0200000000004</v>
      </c>
      <c r="F223" s="43">
        <v>11143.76</v>
      </c>
      <c r="G223" s="43"/>
    </row>
    <row r="224" spans="1:7" x14ac:dyDescent="0.25">
      <c r="A224" s="42" t="s">
        <v>20</v>
      </c>
      <c r="B224" s="42"/>
      <c r="C224" s="43">
        <v>0</v>
      </c>
      <c r="D224" s="43"/>
      <c r="E224" s="22">
        <v>426.97</v>
      </c>
      <c r="F224" s="43">
        <v>-3504.58</v>
      </c>
      <c r="G224" s="43"/>
    </row>
    <row r="225" spans="1:7" x14ac:dyDescent="0.25">
      <c r="A225" s="42" t="s">
        <v>21</v>
      </c>
      <c r="B225" s="42"/>
      <c r="C225" s="43">
        <v>9438.6</v>
      </c>
      <c r="D225" s="43"/>
      <c r="E225" s="22">
        <v>9061.81</v>
      </c>
      <c r="F225" s="43">
        <v>30284.89</v>
      </c>
      <c r="G225" s="43"/>
    </row>
    <row r="226" spans="1:7" x14ac:dyDescent="0.25">
      <c r="A226" s="42" t="s">
        <v>24</v>
      </c>
      <c r="B226" s="42"/>
      <c r="C226" s="43">
        <v>6767.41</v>
      </c>
      <c r="D226" s="43"/>
      <c r="E226" s="22">
        <v>6159.68</v>
      </c>
      <c r="F226" s="43">
        <v>19207.53</v>
      </c>
      <c r="G226" s="43"/>
    </row>
    <row r="227" spans="1:7" x14ac:dyDescent="0.25">
      <c r="A227" s="42" t="s">
        <v>15</v>
      </c>
      <c r="B227" s="42"/>
      <c r="C227" s="43">
        <v>0</v>
      </c>
      <c r="D227" s="43"/>
      <c r="E227" s="22">
        <v>24304.48</v>
      </c>
      <c r="F227" s="43">
        <v>378460.1</v>
      </c>
      <c r="G227" s="43"/>
    </row>
    <row r="228" spans="1:7" x14ac:dyDescent="0.25">
      <c r="A228" s="42" t="s">
        <v>30</v>
      </c>
      <c r="B228" s="42"/>
      <c r="C228" s="43">
        <v>38448.83</v>
      </c>
      <c r="D228" s="43"/>
      <c r="E228" s="22">
        <v>35435.56</v>
      </c>
      <c r="F228" s="43">
        <v>114478.84</v>
      </c>
      <c r="G228" s="43"/>
    </row>
    <row r="229" spans="1:7" x14ac:dyDescent="0.25">
      <c r="A229" s="42" t="s">
        <v>17</v>
      </c>
      <c r="B229" s="42"/>
      <c r="C229" s="43">
        <v>10793.96</v>
      </c>
      <c r="D229" s="43"/>
      <c r="E229" s="22">
        <v>9897.44</v>
      </c>
      <c r="F229" s="43">
        <v>45995.9</v>
      </c>
      <c r="G229" s="43"/>
    </row>
    <row r="230" spans="1:7" x14ac:dyDescent="0.25">
      <c r="A230" s="42" t="s">
        <v>33</v>
      </c>
      <c r="B230" s="42"/>
      <c r="C230" s="43">
        <v>0</v>
      </c>
      <c r="D230" s="43"/>
      <c r="E230" s="22">
        <v>0</v>
      </c>
      <c r="F230" s="43">
        <v>-0.01</v>
      </c>
      <c r="G230" s="43"/>
    </row>
    <row r="231" spans="1:7" x14ac:dyDescent="0.25">
      <c r="A231" s="42" t="s">
        <v>25</v>
      </c>
      <c r="B231" s="42"/>
      <c r="C231" s="43">
        <v>0</v>
      </c>
      <c r="D231" s="43"/>
      <c r="E231" s="22">
        <v>620.79999999999995</v>
      </c>
      <c r="F231" s="43">
        <v>-47245.16</v>
      </c>
      <c r="G231" s="43"/>
    </row>
    <row r="232" spans="1:7" x14ac:dyDescent="0.25">
      <c r="A232" s="42" t="s">
        <v>18</v>
      </c>
      <c r="B232" s="42"/>
      <c r="C232" s="43">
        <v>11087.16</v>
      </c>
      <c r="D232" s="43"/>
      <c r="E232" s="22">
        <v>9676.42</v>
      </c>
      <c r="F232" s="43">
        <v>34037.57</v>
      </c>
      <c r="G232" s="43"/>
    </row>
    <row r="233" spans="1:7" x14ac:dyDescent="0.25">
      <c r="A233" s="42" t="s">
        <v>22</v>
      </c>
      <c r="B233" s="42"/>
      <c r="C233" s="43">
        <v>17244.03</v>
      </c>
      <c r="D233" s="43"/>
      <c r="E233" s="22">
        <v>15282.51</v>
      </c>
      <c r="F233" s="43">
        <v>52830.07</v>
      </c>
      <c r="G233" s="43"/>
    </row>
    <row r="234" spans="1:7" x14ac:dyDescent="0.25">
      <c r="A234" s="42" t="s">
        <v>29</v>
      </c>
      <c r="B234" s="42"/>
      <c r="C234" s="43">
        <v>6902.53</v>
      </c>
      <c r="D234" s="43"/>
      <c r="E234" s="22">
        <v>7077.44</v>
      </c>
      <c r="F234" s="43">
        <v>18939.87</v>
      </c>
      <c r="G234" s="43"/>
    </row>
    <row r="235" spans="1:7" x14ac:dyDescent="0.25">
      <c r="A235" s="42" t="s">
        <v>14</v>
      </c>
      <c r="B235" s="42"/>
      <c r="C235" s="43">
        <v>11299.47</v>
      </c>
      <c r="D235" s="43"/>
      <c r="E235" s="22">
        <v>10149.31</v>
      </c>
      <c r="F235" s="43">
        <v>48027.96</v>
      </c>
      <c r="G235" s="43"/>
    </row>
    <row r="236" spans="1:7" x14ac:dyDescent="0.25">
      <c r="A236" s="42" t="s">
        <v>19</v>
      </c>
      <c r="B236" s="42"/>
      <c r="C236" s="43">
        <v>1090.46</v>
      </c>
      <c r="D236" s="43"/>
      <c r="E236" s="22">
        <v>1188.5999999999999</v>
      </c>
      <c r="F236" s="43">
        <v>2283.04</v>
      </c>
      <c r="G236" s="43"/>
    </row>
    <row r="237" spans="1:7" x14ac:dyDescent="0.25">
      <c r="A237" s="44" t="s">
        <v>26</v>
      </c>
      <c r="B237" s="44"/>
      <c r="C237" s="45">
        <v>214572.99</v>
      </c>
      <c r="D237" s="45"/>
      <c r="E237" s="23">
        <v>223892.5</v>
      </c>
      <c r="F237" s="45">
        <v>983408.31</v>
      </c>
      <c r="G237" s="45"/>
    </row>
    <row r="238" spans="1:7" x14ac:dyDescent="0.25">
      <c r="A238" s="46" t="s">
        <v>79</v>
      </c>
      <c r="B238" s="46"/>
      <c r="C238" s="46"/>
      <c r="D238" s="46"/>
      <c r="E238" s="46"/>
      <c r="F238" s="46"/>
      <c r="G238" s="46"/>
    </row>
    <row r="239" spans="1:7" x14ac:dyDescent="0.25">
      <c r="A239" s="42" t="s">
        <v>17</v>
      </c>
      <c r="B239" s="42"/>
      <c r="C239" s="43">
        <v>4933.88</v>
      </c>
      <c r="D239" s="43"/>
      <c r="E239" s="22">
        <v>4516.3900000000003</v>
      </c>
      <c r="F239" s="43">
        <v>18400.310000000001</v>
      </c>
      <c r="G239" s="43"/>
    </row>
    <row r="240" spans="1:7" x14ac:dyDescent="0.25">
      <c r="A240" s="42" t="s">
        <v>15</v>
      </c>
      <c r="B240" s="42"/>
      <c r="C240" s="43">
        <v>0</v>
      </c>
      <c r="D240" s="43"/>
      <c r="E240" s="22">
        <v>0</v>
      </c>
      <c r="F240" s="43">
        <v>0</v>
      </c>
      <c r="G240" s="43"/>
    </row>
    <row r="241" spans="1:7" x14ac:dyDescent="0.25">
      <c r="A241" s="42" t="s">
        <v>14</v>
      </c>
      <c r="B241" s="42"/>
      <c r="C241" s="43">
        <v>5163.8500000000004</v>
      </c>
      <c r="D241" s="43"/>
      <c r="E241" s="22">
        <v>4696.83</v>
      </c>
      <c r="F241" s="43">
        <v>19144.07</v>
      </c>
      <c r="G241" s="43"/>
    </row>
    <row r="242" spans="1:7" x14ac:dyDescent="0.25">
      <c r="A242" s="42" t="s">
        <v>13</v>
      </c>
      <c r="B242" s="42"/>
      <c r="C242" s="43">
        <v>4132.33</v>
      </c>
      <c r="D242" s="43"/>
      <c r="E242" s="22">
        <v>3727.59</v>
      </c>
      <c r="F242" s="43">
        <v>15202.48</v>
      </c>
      <c r="G242" s="43"/>
    </row>
    <row r="243" spans="1:7" x14ac:dyDescent="0.25">
      <c r="A243" s="42" t="s">
        <v>22</v>
      </c>
      <c r="B243" s="42"/>
      <c r="C243" s="43">
        <v>3430.23</v>
      </c>
      <c r="D243" s="43"/>
      <c r="E243" s="22">
        <v>3349.75</v>
      </c>
      <c r="F243" s="43">
        <v>2944.75</v>
      </c>
      <c r="G243" s="43"/>
    </row>
    <row r="244" spans="1:7" x14ac:dyDescent="0.25">
      <c r="A244" s="42" t="s">
        <v>18</v>
      </c>
      <c r="B244" s="42"/>
      <c r="C244" s="43">
        <v>2196.5300000000002</v>
      </c>
      <c r="D244" s="43"/>
      <c r="E244" s="22">
        <v>1863.47</v>
      </c>
      <c r="F244" s="43">
        <v>1694.26</v>
      </c>
      <c r="G244" s="43"/>
    </row>
    <row r="245" spans="1:7" x14ac:dyDescent="0.25">
      <c r="A245" s="42" t="s">
        <v>19</v>
      </c>
      <c r="B245" s="42"/>
      <c r="C245" s="43">
        <v>230.83</v>
      </c>
      <c r="D245" s="43"/>
      <c r="E245" s="22">
        <v>231.16</v>
      </c>
      <c r="F245" s="43">
        <v>193.83</v>
      </c>
      <c r="G245" s="43"/>
    </row>
    <row r="246" spans="1:7" x14ac:dyDescent="0.25">
      <c r="A246" s="42" t="s">
        <v>25</v>
      </c>
      <c r="B246" s="42"/>
      <c r="C246" s="43">
        <v>0</v>
      </c>
      <c r="D246" s="43"/>
      <c r="E246" s="22">
        <v>0</v>
      </c>
      <c r="F246" s="43">
        <v>-34411.449999999997</v>
      </c>
      <c r="G246" s="43"/>
    </row>
    <row r="247" spans="1:7" x14ac:dyDescent="0.25">
      <c r="A247" s="42" t="s">
        <v>27</v>
      </c>
      <c r="B247" s="42"/>
      <c r="C247" s="43">
        <v>63025.37</v>
      </c>
      <c r="D247" s="43"/>
      <c r="E247" s="22">
        <v>57708.72</v>
      </c>
      <c r="F247" s="43">
        <v>68409.289999999994</v>
      </c>
      <c r="G247" s="43"/>
    </row>
    <row r="248" spans="1:7" x14ac:dyDescent="0.25">
      <c r="A248" s="42" t="s">
        <v>29</v>
      </c>
      <c r="B248" s="42"/>
      <c r="C248" s="43">
        <v>1382.04</v>
      </c>
      <c r="D248" s="43"/>
      <c r="E248" s="22">
        <v>1714.13</v>
      </c>
      <c r="F248" s="43">
        <v>1377.64</v>
      </c>
      <c r="G248" s="43"/>
    </row>
    <row r="249" spans="1:7" x14ac:dyDescent="0.25">
      <c r="A249" s="42" t="s">
        <v>23</v>
      </c>
      <c r="B249" s="42"/>
      <c r="C249" s="43">
        <v>2801.76</v>
      </c>
      <c r="D249" s="43"/>
      <c r="E249" s="22">
        <v>2425.73</v>
      </c>
      <c r="F249" s="43">
        <v>3819.46</v>
      </c>
      <c r="G249" s="43"/>
    </row>
    <row r="250" spans="1:7" x14ac:dyDescent="0.25">
      <c r="A250" s="42" t="s">
        <v>21</v>
      </c>
      <c r="B250" s="42"/>
      <c r="C250" s="43">
        <v>2045.16</v>
      </c>
      <c r="D250" s="43"/>
      <c r="E250" s="22">
        <v>2045.16</v>
      </c>
      <c r="F250" s="43">
        <v>2045.16</v>
      </c>
      <c r="G250" s="43"/>
    </row>
    <row r="251" spans="1:7" x14ac:dyDescent="0.25">
      <c r="A251" s="42" t="s">
        <v>30</v>
      </c>
      <c r="B251" s="42"/>
      <c r="C251" s="43">
        <v>7698.3</v>
      </c>
      <c r="D251" s="43"/>
      <c r="E251" s="22">
        <v>9509.4500000000007</v>
      </c>
      <c r="F251" s="43">
        <v>7673.75</v>
      </c>
      <c r="G251" s="43"/>
    </row>
    <row r="252" spans="1:7" x14ac:dyDescent="0.25">
      <c r="A252" s="42" t="s">
        <v>24</v>
      </c>
      <c r="B252" s="42"/>
      <c r="C252" s="43">
        <v>1432.52</v>
      </c>
      <c r="D252" s="43"/>
      <c r="E252" s="22">
        <v>1341.79</v>
      </c>
      <c r="F252" s="43">
        <v>1191.5999999999999</v>
      </c>
      <c r="G252" s="43"/>
    </row>
    <row r="253" spans="1:7" x14ac:dyDescent="0.25">
      <c r="A253" s="42" t="s">
        <v>20</v>
      </c>
      <c r="B253" s="42"/>
      <c r="C253" s="43">
        <v>0</v>
      </c>
      <c r="D253" s="43"/>
      <c r="E253" s="22">
        <v>185.26</v>
      </c>
      <c r="F253" s="43">
        <v>-1117.5</v>
      </c>
      <c r="G253" s="43"/>
    </row>
    <row r="254" spans="1:7" x14ac:dyDescent="0.25">
      <c r="A254" s="44" t="s">
        <v>26</v>
      </c>
      <c r="B254" s="44"/>
      <c r="C254" s="45">
        <v>98472.8</v>
      </c>
      <c r="D254" s="45"/>
      <c r="E254" s="23">
        <v>93315.43</v>
      </c>
      <c r="F254" s="45">
        <v>106567.65</v>
      </c>
      <c r="G254" s="45"/>
    </row>
    <row r="255" spans="1:7" x14ac:dyDescent="0.25">
      <c r="A255" s="46" t="s">
        <v>80</v>
      </c>
      <c r="B255" s="46"/>
      <c r="C255" s="46"/>
      <c r="D255" s="46"/>
      <c r="E255" s="46"/>
      <c r="F255" s="46"/>
      <c r="G255" s="46"/>
    </row>
    <row r="256" spans="1:7" x14ac:dyDescent="0.25">
      <c r="A256" s="42" t="s">
        <v>19</v>
      </c>
      <c r="B256" s="42"/>
      <c r="C256" s="43">
        <v>324.20999999999998</v>
      </c>
      <c r="D256" s="43"/>
      <c r="E256" s="22">
        <v>294.57</v>
      </c>
      <c r="F256" s="43">
        <v>1253.8599999999999</v>
      </c>
      <c r="G256" s="43"/>
    </row>
    <row r="257" spans="1:7" x14ac:dyDescent="0.25">
      <c r="A257" s="42" t="s">
        <v>21</v>
      </c>
      <c r="B257" s="42"/>
      <c r="C257" s="43">
        <v>707.46</v>
      </c>
      <c r="D257" s="43"/>
      <c r="E257" s="22">
        <v>960.72</v>
      </c>
      <c r="F257" s="43">
        <v>939.69</v>
      </c>
      <c r="G257" s="43"/>
    </row>
    <row r="258" spans="1:7" x14ac:dyDescent="0.25">
      <c r="A258" s="42" t="s">
        <v>16</v>
      </c>
      <c r="B258" s="42"/>
      <c r="C258" s="43">
        <v>26673.77</v>
      </c>
      <c r="D258" s="43"/>
      <c r="E258" s="22">
        <v>16105.49</v>
      </c>
      <c r="F258" s="43">
        <v>114671.19</v>
      </c>
      <c r="G258" s="43"/>
    </row>
    <row r="259" spans="1:7" x14ac:dyDescent="0.25">
      <c r="A259" s="42" t="s">
        <v>13</v>
      </c>
      <c r="B259" s="42"/>
      <c r="C259" s="43">
        <v>4156.9399999999996</v>
      </c>
      <c r="D259" s="43"/>
      <c r="E259" s="22">
        <v>2633.97</v>
      </c>
      <c r="F259" s="43">
        <v>23743.35</v>
      </c>
      <c r="G259" s="43"/>
    </row>
    <row r="260" spans="1:7" x14ac:dyDescent="0.25">
      <c r="A260" s="42" t="s">
        <v>15</v>
      </c>
      <c r="B260" s="42"/>
      <c r="C260" s="43">
        <v>0</v>
      </c>
      <c r="D260" s="43"/>
      <c r="E260" s="22">
        <v>1433.01</v>
      </c>
      <c r="F260" s="43">
        <v>317316.95</v>
      </c>
      <c r="G260" s="43"/>
    </row>
    <row r="261" spans="1:7" x14ac:dyDescent="0.25">
      <c r="A261" s="42" t="s">
        <v>14</v>
      </c>
      <c r="B261" s="42"/>
      <c r="C261" s="43">
        <v>5194.58</v>
      </c>
      <c r="D261" s="43"/>
      <c r="E261" s="22">
        <v>3324.52</v>
      </c>
      <c r="F261" s="43">
        <v>29996.28</v>
      </c>
      <c r="G261" s="43"/>
    </row>
    <row r="262" spans="1:7" x14ac:dyDescent="0.25">
      <c r="A262" s="42" t="s">
        <v>29</v>
      </c>
      <c r="B262" s="42"/>
      <c r="C262" s="43">
        <v>2558.1999999999998</v>
      </c>
      <c r="D262" s="43"/>
      <c r="E262" s="22">
        <v>1900.69</v>
      </c>
      <c r="F262" s="43">
        <v>9693.2000000000007</v>
      </c>
      <c r="G262" s="43"/>
    </row>
    <row r="263" spans="1:7" x14ac:dyDescent="0.25">
      <c r="A263" s="42" t="s">
        <v>20</v>
      </c>
      <c r="B263" s="42"/>
      <c r="C263" s="43">
        <v>0</v>
      </c>
      <c r="D263" s="43"/>
      <c r="E263" s="22">
        <v>97.7</v>
      </c>
      <c r="F263" s="43">
        <v>-639.25</v>
      </c>
      <c r="G263" s="43"/>
    </row>
    <row r="264" spans="1:7" x14ac:dyDescent="0.25">
      <c r="A264" s="42" t="s">
        <v>22</v>
      </c>
      <c r="B264" s="42"/>
      <c r="C264" s="43">
        <v>6125.49</v>
      </c>
      <c r="D264" s="43"/>
      <c r="E264" s="22">
        <v>4058.28</v>
      </c>
      <c r="F264" s="43">
        <v>26826.78</v>
      </c>
      <c r="G264" s="43"/>
    </row>
    <row r="265" spans="1:7" x14ac:dyDescent="0.25">
      <c r="A265" s="42" t="s">
        <v>18</v>
      </c>
      <c r="B265" s="42"/>
      <c r="C265" s="43">
        <v>3832.19</v>
      </c>
      <c r="D265" s="43"/>
      <c r="E265" s="22">
        <v>2538.41</v>
      </c>
      <c r="F265" s="43">
        <v>17331.349999999999</v>
      </c>
      <c r="G265" s="43"/>
    </row>
    <row r="266" spans="1:7" x14ac:dyDescent="0.25">
      <c r="A266" s="42" t="s">
        <v>25</v>
      </c>
      <c r="B266" s="42"/>
      <c r="C266" s="43">
        <v>0</v>
      </c>
      <c r="D266" s="43"/>
      <c r="E266" s="22">
        <v>28.24</v>
      </c>
      <c r="F266" s="43">
        <v>-22051.89</v>
      </c>
      <c r="G266" s="43"/>
    </row>
    <row r="267" spans="1:7" x14ac:dyDescent="0.25">
      <c r="A267" s="42" t="s">
        <v>24</v>
      </c>
      <c r="B267" s="42"/>
      <c r="C267" s="43">
        <v>2012.11</v>
      </c>
      <c r="D267" s="43"/>
      <c r="E267" s="22">
        <v>1832.48</v>
      </c>
      <c r="F267" s="43">
        <v>8097.91</v>
      </c>
      <c r="G267" s="43"/>
    </row>
    <row r="268" spans="1:7" x14ac:dyDescent="0.25">
      <c r="A268" s="41" t="s">
        <v>69</v>
      </c>
      <c r="B268" s="41"/>
      <c r="C268" s="41"/>
      <c r="D268" s="41"/>
      <c r="E268" s="41"/>
      <c r="F268" s="41"/>
      <c r="G268" s="41"/>
    </row>
    <row r="269" spans="1:7" x14ac:dyDescent="0.25">
      <c r="A269" s="47" t="s">
        <v>9</v>
      </c>
      <c r="B269" s="47"/>
      <c r="C269" s="47" t="s">
        <v>10</v>
      </c>
      <c r="D269" s="47"/>
      <c r="E269" s="24" t="s">
        <v>11</v>
      </c>
      <c r="F269" s="47" t="s">
        <v>12</v>
      </c>
      <c r="G269" s="47"/>
    </row>
    <row r="270" spans="1:7" x14ac:dyDescent="0.25">
      <c r="A270" s="42" t="s">
        <v>30</v>
      </c>
      <c r="B270" s="42"/>
      <c r="C270" s="43">
        <v>14249.69</v>
      </c>
      <c r="D270" s="43"/>
      <c r="E270" s="22">
        <v>9445.51</v>
      </c>
      <c r="F270" s="43">
        <v>60162.71</v>
      </c>
      <c r="G270" s="43"/>
    </row>
    <row r="271" spans="1:7" x14ac:dyDescent="0.25">
      <c r="A271" s="42" t="s">
        <v>23</v>
      </c>
      <c r="B271" s="42"/>
      <c r="C271" s="43">
        <v>4168.32</v>
      </c>
      <c r="D271" s="43"/>
      <c r="E271" s="22">
        <v>2303.41</v>
      </c>
      <c r="F271" s="43">
        <v>20059.07</v>
      </c>
      <c r="G271" s="43"/>
    </row>
    <row r="272" spans="1:7" x14ac:dyDescent="0.25">
      <c r="A272" s="42" t="s">
        <v>17</v>
      </c>
      <c r="B272" s="42"/>
      <c r="C272" s="43">
        <v>4963.2700000000004</v>
      </c>
      <c r="D272" s="43"/>
      <c r="E272" s="22">
        <v>3434.75</v>
      </c>
      <c r="F272" s="43">
        <v>29641.54</v>
      </c>
      <c r="G272" s="43"/>
    </row>
    <row r="273" spans="1:7" x14ac:dyDescent="0.25">
      <c r="A273" s="44" t="s">
        <v>26</v>
      </c>
      <c r="B273" s="44"/>
      <c r="C273" s="45">
        <v>74966.23</v>
      </c>
      <c r="D273" s="45"/>
      <c r="E273" s="23">
        <v>50391.75</v>
      </c>
      <c r="F273" s="45">
        <v>637042.74</v>
      </c>
      <c r="G273" s="45"/>
    </row>
    <row r="274" spans="1:7" x14ac:dyDescent="0.25">
      <c r="A274" s="46" t="s">
        <v>81</v>
      </c>
      <c r="B274" s="46"/>
      <c r="C274" s="46"/>
      <c r="D274" s="46"/>
      <c r="E274" s="46"/>
      <c r="F274" s="46"/>
      <c r="G274" s="46"/>
    </row>
    <row r="275" spans="1:7" x14ac:dyDescent="0.25">
      <c r="A275" s="42" t="s">
        <v>16</v>
      </c>
      <c r="B275" s="42"/>
      <c r="C275" s="43">
        <v>26742.04</v>
      </c>
      <c r="D275" s="43"/>
      <c r="E275" s="22">
        <v>19431.009999999998</v>
      </c>
      <c r="F275" s="43">
        <v>41481.910000000003</v>
      </c>
      <c r="G275" s="43"/>
    </row>
    <row r="276" spans="1:7" x14ac:dyDescent="0.25">
      <c r="A276" s="42" t="s">
        <v>23</v>
      </c>
      <c r="B276" s="42"/>
      <c r="C276" s="43">
        <v>3707.26</v>
      </c>
      <c r="D276" s="43"/>
      <c r="E276" s="22">
        <v>2510.91</v>
      </c>
      <c r="F276" s="43">
        <v>6001.39</v>
      </c>
      <c r="G276" s="43"/>
    </row>
    <row r="277" spans="1:7" x14ac:dyDescent="0.25">
      <c r="A277" s="42" t="s">
        <v>24</v>
      </c>
      <c r="B277" s="42"/>
      <c r="C277" s="43">
        <v>1728.89</v>
      </c>
      <c r="D277" s="43"/>
      <c r="E277" s="22">
        <v>1665.94</v>
      </c>
      <c r="F277" s="43">
        <v>1987.82</v>
      </c>
      <c r="G277" s="43"/>
    </row>
    <row r="278" spans="1:7" x14ac:dyDescent="0.25">
      <c r="A278" s="42" t="s">
        <v>19</v>
      </c>
      <c r="B278" s="42"/>
      <c r="C278" s="43">
        <v>278.58</v>
      </c>
      <c r="D278" s="43"/>
      <c r="E278" s="22">
        <v>268.29000000000002</v>
      </c>
      <c r="F278" s="43">
        <v>246.75</v>
      </c>
      <c r="G278" s="43"/>
    </row>
    <row r="279" spans="1:7" x14ac:dyDescent="0.25">
      <c r="A279" s="42" t="s">
        <v>17</v>
      </c>
      <c r="B279" s="42"/>
      <c r="C279" s="43">
        <v>4976.01</v>
      </c>
      <c r="D279" s="43"/>
      <c r="E279" s="22">
        <v>3603.7</v>
      </c>
      <c r="F279" s="43">
        <v>19853.240000000002</v>
      </c>
      <c r="G279" s="43"/>
    </row>
    <row r="280" spans="1:7" x14ac:dyDescent="0.25">
      <c r="A280" s="42" t="s">
        <v>29</v>
      </c>
      <c r="B280" s="42"/>
      <c r="C280" s="43">
        <v>1210.08</v>
      </c>
      <c r="D280" s="43"/>
      <c r="E280" s="22">
        <v>1183.57</v>
      </c>
      <c r="F280" s="43">
        <v>1269.19</v>
      </c>
      <c r="G280" s="43"/>
    </row>
    <row r="281" spans="1:7" x14ac:dyDescent="0.25">
      <c r="A281" s="42" t="s">
        <v>13</v>
      </c>
      <c r="B281" s="42"/>
      <c r="C281" s="43">
        <v>4167.53</v>
      </c>
      <c r="D281" s="43"/>
      <c r="E281" s="22">
        <v>2857.82</v>
      </c>
      <c r="F281" s="43">
        <v>15945.71</v>
      </c>
      <c r="G281" s="43"/>
    </row>
    <row r="282" spans="1:7" x14ac:dyDescent="0.25">
      <c r="A282" s="42" t="s">
        <v>14</v>
      </c>
      <c r="B282" s="42"/>
      <c r="C282" s="43">
        <v>5207.8900000000003</v>
      </c>
      <c r="D282" s="43"/>
      <c r="E282" s="22">
        <v>3598.24</v>
      </c>
      <c r="F282" s="43">
        <v>20086.349999999999</v>
      </c>
      <c r="G282" s="43"/>
    </row>
    <row r="283" spans="1:7" x14ac:dyDescent="0.25">
      <c r="A283" s="42" t="s">
        <v>18</v>
      </c>
      <c r="B283" s="42"/>
      <c r="C283" s="43">
        <v>1151.08</v>
      </c>
      <c r="D283" s="43"/>
      <c r="E283" s="22">
        <v>759.96</v>
      </c>
      <c r="F283" s="43">
        <v>1860.85</v>
      </c>
      <c r="G283" s="43"/>
    </row>
    <row r="284" spans="1:7" x14ac:dyDescent="0.25">
      <c r="A284" s="42" t="s">
        <v>30</v>
      </c>
      <c r="B284" s="42"/>
      <c r="C284" s="43">
        <v>6740.4</v>
      </c>
      <c r="D284" s="43"/>
      <c r="E284" s="22">
        <v>7307.77</v>
      </c>
      <c r="F284" s="43">
        <v>9415.39</v>
      </c>
      <c r="G284" s="43"/>
    </row>
    <row r="285" spans="1:7" x14ac:dyDescent="0.25">
      <c r="A285" s="42" t="s">
        <v>21</v>
      </c>
      <c r="B285" s="42"/>
      <c r="C285" s="43">
        <v>1229.5</v>
      </c>
      <c r="D285" s="43"/>
      <c r="E285" s="22">
        <v>1070.22</v>
      </c>
      <c r="F285" s="43">
        <v>1601.46</v>
      </c>
      <c r="G285" s="43"/>
    </row>
    <row r="286" spans="1:7" x14ac:dyDescent="0.25">
      <c r="A286" s="42" t="s">
        <v>22</v>
      </c>
      <c r="B286" s="42"/>
      <c r="C286" s="43">
        <v>2263.29</v>
      </c>
      <c r="D286" s="43"/>
      <c r="E286" s="22">
        <v>1851.07</v>
      </c>
      <c r="F286" s="43">
        <v>3586.09</v>
      </c>
      <c r="G286" s="43"/>
    </row>
    <row r="287" spans="1:7" x14ac:dyDescent="0.25">
      <c r="A287" s="42" t="s">
        <v>15</v>
      </c>
      <c r="B287" s="42"/>
      <c r="C287" s="43">
        <v>0</v>
      </c>
      <c r="D287" s="43"/>
      <c r="E287" s="22">
        <v>3012.13</v>
      </c>
      <c r="F287" s="43">
        <v>3926.45</v>
      </c>
      <c r="G287" s="43"/>
    </row>
    <row r="288" spans="1:7" x14ac:dyDescent="0.25">
      <c r="A288" s="42" t="s">
        <v>20</v>
      </c>
      <c r="B288" s="42"/>
      <c r="C288" s="43">
        <v>0</v>
      </c>
      <c r="D288" s="43"/>
      <c r="E288" s="22">
        <v>90.05</v>
      </c>
      <c r="F288" s="43">
        <v>-1054.6600000000001</v>
      </c>
      <c r="G288" s="43"/>
    </row>
    <row r="289" spans="1:7" x14ac:dyDescent="0.25">
      <c r="A289" s="42" t="s">
        <v>25</v>
      </c>
      <c r="B289" s="42"/>
      <c r="C289" s="43">
        <v>0</v>
      </c>
      <c r="D289" s="43"/>
      <c r="E289" s="22">
        <v>57.41</v>
      </c>
      <c r="F289" s="43">
        <v>-32795.89</v>
      </c>
      <c r="G289" s="43"/>
    </row>
    <row r="290" spans="1:7" x14ac:dyDescent="0.25">
      <c r="A290" s="44" t="s">
        <v>26</v>
      </c>
      <c r="B290" s="44"/>
      <c r="C290" s="45">
        <v>59402.55</v>
      </c>
      <c r="D290" s="45"/>
      <c r="E290" s="23">
        <v>49268.09</v>
      </c>
      <c r="F290" s="45">
        <v>93412.05</v>
      </c>
      <c r="G290" s="45"/>
    </row>
    <row r="291" spans="1:7" x14ac:dyDescent="0.25">
      <c r="A291" s="46" t="s">
        <v>82</v>
      </c>
      <c r="B291" s="46"/>
      <c r="C291" s="46"/>
      <c r="D291" s="46"/>
      <c r="E291" s="46"/>
      <c r="F291" s="46"/>
      <c r="G291" s="46"/>
    </row>
    <row r="292" spans="1:7" x14ac:dyDescent="0.25">
      <c r="A292" s="42" t="s">
        <v>15</v>
      </c>
      <c r="B292" s="42"/>
      <c r="C292" s="43">
        <v>0</v>
      </c>
      <c r="D292" s="43"/>
      <c r="E292" s="22">
        <v>0</v>
      </c>
      <c r="F292" s="43">
        <v>493.78</v>
      </c>
      <c r="G292" s="43"/>
    </row>
    <row r="293" spans="1:7" x14ac:dyDescent="0.25">
      <c r="A293" s="42" t="s">
        <v>30</v>
      </c>
      <c r="B293" s="42"/>
      <c r="C293" s="43">
        <v>216.3</v>
      </c>
      <c r="D293" s="43"/>
      <c r="E293" s="22">
        <v>0</v>
      </c>
      <c r="F293" s="43">
        <v>2303.9499999999998</v>
      </c>
      <c r="G293" s="43"/>
    </row>
    <row r="294" spans="1:7" x14ac:dyDescent="0.25">
      <c r="A294" s="42" t="s">
        <v>19</v>
      </c>
      <c r="B294" s="42"/>
      <c r="C294" s="43">
        <v>7.96</v>
      </c>
      <c r="D294" s="43"/>
      <c r="E294" s="22">
        <v>0</v>
      </c>
      <c r="F294" s="43">
        <v>80.38</v>
      </c>
      <c r="G294" s="43"/>
    </row>
    <row r="295" spans="1:7" x14ac:dyDescent="0.25">
      <c r="A295" s="42" t="s">
        <v>29</v>
      </c>
      <c r="B295" s="42"/>
      <c r="C295" s="43">
        <v>38.83</v>
      </c>
      <c r="D295" s="43"/>
      <c r="E295" s="22">
        <v>0</v>
      </c>
      <c r="F295" s="43">
        <v>409.18</v>
      </c>
      <c r="G295" s="43"/>
    </row>
    <row r="296" spans="1:7" x14ac:dyDescent="0.25">
      <c r="A296" s="42" t="s">
        <v>18</v>
      </c>
      <c r="B296" s="42"/>
      <c r="C296" s="43">
        <v>95.71</v>
      </c>
      <c r="D296" s="43"/>
      <c r="E296" s="22">
        <v>0</v>
      </c>
      <c r="F296" s="43">
        <v>1008.61</v>
      </c>
      <c r="G296" s="43"/>
    </row>
    <row r="297" spans="1:7" x14ac:dyDescent="0.25">
      <c r="A297" s="42" t="s">
        <v>24</v>
      </c>
      <c r="B297" s="42"/>
      <c r="C297" s="43">
        <v>49.4</v>
      </c>
      <c r="D297" s="43"/>
      <c r="E297" s="22">
        <v>0</v>
      </c>
      <c r="F297" s="43">
        <v>529.4</v>
      </c>
      <c r="G297" s="43"/>
    </row>
    <row r="298" spans="1:7" x14ac:dyDescent="0.25">
      <c r="A298" s="42" t="s">
        <v>22</v>
      </c>
      <c r="B298" s="42"/>
      <c r="C298" s="43">
        <v>128.97</v>
      </c>
      <c r="D298" s="43"/>
      <c r="E298" s="22">
        <v>0</v>
      </c>
      <c r="F298" s="43">
        <v>1358.72</v>
      </c>
      <c r="G298" s="43"/>
    </row>
    <row r="299" spans="1:7" x14ac:dyDescent="0.25">
      <c r="A299" s="44" t="s">
        <v>26</v>
      </c>
      <c r="B299" s="44"/>
      <c r="C299" s="45">
        <v>537.16999999999996</v>
      </c>
      <c r="D299" s="45"/>
      <c r="E299" s="23">
        <v>0</v>
      </c>
      <c r="F299" s="45">
        <v>6184.02</v>
      </c>
      <c r="G299" s="45"/>
    </row>
    <row r="300" spans="1:7" x14ac:dyDescent="0.25">
      <c r="A300" s="46" t="s">
        <v>83</v>
      </c>
      <c r="B300" s="46"/>
      <c r="C300" s="46"/>
      <c r="D300" s="46"/>
      <c r="E300" s="46"/>
      <c r="F300" s="46"/>
      <c r="G300" s="46"/>
    </row>
    <row r="301" spans="1:7" x14ac:dyDescent="0.25">
      <c r="A301" s="42" t="s">
        <v>15</v>
      </c>
      <c r="B301" s="42"/>
      <c r="C301" s="43">
        <v>0</v>
      </c>
      <c r="D301" s="43"/>
      <c r="E301" s="22">
        <v>0</v>
      </c>
      <c r="F301" s="43">
        <v>324946.78999999998</v>
      </c>
      <c r="G301" s="43"/>
    </row>
    <row r="302" spans="1:7" x14ac:dyDescent="0.25">
      <c r="A302" s="44" t="s">
        <v>26</v>
      </c>
      <c r="B302" s="44"/>
      <c r="C302" s="45">
        <v>0</v>
      </c>
      <c r="D302" s="45"/>
      <c r="E302" s="23">
        <v>0</v>
      </c>
      <c r="F302" s="45">
        <v>324946.78999999998</v>
      </c>
      <c r="G302" s="45"/>
    </row>
    <row r="303" spans="1:7" x14ac:dyDescent="0.25">
      <c r="A303" s="46" t="s">
        <v>84</v>
      </c>
      <c r="B303" s="46"/>
      <c r="C303" s="46"/>
      <c r="D303" s="46"/>
      <c r="E303" s="46"/>
      <c r="F303" s="46"/>
      <c r="G303" s="46"/>
    </row>
    <row r="304" spans="1:7" x14ac:dyDescent="0.25">
      <c r="A304" s="42" t="s">
        <v>24</v>
      </c>
      <c r="B304" s="42"/>
      <c r="C304" s="43">
        <v>2074.69</v>
      </c>
      <c r="D304" s="43"/>
      <c r="E304" s="22">
        <v>1977.47</v>
      </c>
      <c r="F304" s="43">
        <v>6974.98</v>
      </c>
      <c r="G304" s="43"/>
    </row>
    <row r="305" spans="1:7" x14ac:dyDescent="0.25">
      <c r="A305" s="42" t="s">
        <v>21</v>
      </c>
      <c r="B305" s="42"/>
      <c r="C305" s="43">
        <v>2936.46</v>
      </c>
      <c r="D305" s="43"/>
      <c r="E305" s="22">
        <v>2963.2</v>
      </c>
      <c r="F305" s="43">
        <v>9983.5</v>
      </c>
      <c r="G305" s="43"/>
    </row>
    <row r="306" spans="1:7" x14ac:dyDescent="0.25">
      <c r="A306" s="42" t="s">
        <v>17</v>
      </c>
      <c r="B306" s="42"/>
      <c r="C306" s="43">
        <v>5740.63</v>
      </c>
      <c r="D306" s="43"/>
      <c r="E306" s="22">
        <v>4713.78</v>
      </c>
      <c r="F306" s="43">
        <v>28450.07</v>
      </c>
      <c r="G306" s="43"/>
    </row>
    <row r="307" spans="1:7" x14ac:dyDescent="0.25">
      <c r="A307" s="42" t="s">
        <v>13</v>
      </c>
      <c r="B307" s="42"/>
      <c r="C307" s="43">
        <v>4807.97</v>
      </c>
      <c r="D307" s="43"/>
      <c r="E307" s="22">
        <v>3924.11</v>
      </c>
      <c r="F307" s="43">
        <v>23404.16</v>
      </c>
      <c r="G307" s="43"/>
    </row>
    <row r="308" spans="1:7" x14ac:dyDescent="0.25">
      <c r="A308" s="42" t="s">
        <v>18</v>
      </c>
      <c r="B308" s="42"/>
      <c r="C308" s="43">
        <v>3574.18</v>
      </c>
      <c r="D308" s="43"/>
      <c r="E308" s="22">
        <v>2364.52</v>
      </c>
      <c r="F308" s="43">
        <v>15727.46</v>
      </c>
      <c r="G308" s="43"/>
    </row>
    <row r="309" spans="1:7" x14ac:dyDescent="0.25">
      <c r="A309" s="42" t="s">
        <v>14</v>
      </c>
      <c r="B309" s="42"/>
      <c r="C309" s="43">
        <v>6008.12</v>
      </c>
      <c r="D309" s="43"/>
      <c r="E309" s="22">
        <v>4955.05</v>
      </c>
      <c r="F309" s="43">
        <v>29571.88</v>
      </c>
      <c r="G309" s="43"/>
    </row>
    <row r="310" spans="1:7" x14ac:dyDescent="0.25">
      <c r="A310" s="42" t="s">
        <v>22</v>
      </c>
      <c r="B310" s="42"/>
      <c r="C310" s="43">
        <v>5538.72</v>
      </c>
      <c r="D310" s="43"/>
      <c r="E310" s="22">
        <v>4081.49</v>
      </c>
      <c r="F310" s="43">
        <v>24060.91</v>
      </c>
      <c r="G310" s="43"/>
    </row>
    <row r="311" spans="1:7" x14ac:dyDescent="0.25">
      <c r="A311" s="42" t="s">
        <v>15</v>
      </c>
      <c r="B311" s="42"/>
      <c r="C311" s="43">
        <v>0</v>
      </c>
      <c r="D311" s="43"/>
      <c r="E311" s="22">
        <v>5060.09</v>
      </c>
      <c r="F311" s="43">
        <v>364177.18</v>
      </c>
      <c r="G311" s="43"/>
    </row>
    <row r="312" spans="1:7" x14ac:dyDescent="0.25">
      <c r="A312" s="42" t="s">
        <v>30</v>
      </c>
      <c r="B312" s="42"/>
      <c r="C312" s="43">
        <v>12277.24</v>
      </c>
      <c r="D312" s="43"/>
      <c r="E312" s="22">
        <v>10685.76</v>
      </c>
      <c r="F312" s="43">
        <v>51719.38</v>
      </c>
      <c r="G312" s="43"/>
    </row>
    <row r="313" spans="1:7" x14ac:dyDescent="0.25">
      <c r="A313" s="42" t="s">
        <v>19</v>
      </c>
      <c r="B313" s="42"/>
      <c r="C313" s="43">
        <v>334.29</v>
      </c>
      <c r="D313" s="43"/>
      <c r="E313" s="22">
        <v>302.67</v>
      </c>
      <c r="F313" s="43">
        <v>1110.32</v>
      </c>
      <c r="G313" s="43"/>
    </row>
    <row r="314" spans="1:7" x14ac:dyDescent="0.25">
      <c r="A314" s="42" t="s">
        <v>29</v>
      </c>
      <c r="B314" s="42"/>
      <c r="C314" s="43">
        <v>2204.0700000000002</v>
      </c>
      <c r="D314" s="43"/>
      <c r="E314" s="22">
        <v>1952.67</v>
      </c>
      <c r="F314" s="43">
        <v>8823.67</v>
      </c>
      <c r="G314" s="43"/>
    </row>
    <row r="315" spans="1:7" x14ac:dyDescent="0.25">
      <c r="A315" s="42" t="s">
        <v>25</v>
      </c>
      <c r="B315" s="42"/>
      <c r="C315" s="43">
        <v>0</v>
      </c>
      <c r="D315" s="43"/>
      <c r="E315" s="22">
        <v>85.61</v>
      </c>
      <c r="F315" s="43">
        <v>-35014.32</v>
      </c>
      <c r="G315" s="43"/>
    </row>
    <row r="316" spans="1:7" x14ac:dyDescent="0.25">
      <c r="A316" s="42" t="s">
        <v>16</v>
      </c>
      <c r="B316" s="42"/>
      <c r="C316" s="43">
        <v>30851.279999999999</v>
      </c>
      <c r="D316" s="43"/>
      <c r="E316" s="22">
        <v>31019.040000000001</v>
      </c>
      <c r="F316" s="43">
        <v>77958.67</v>
      </c>
      <c r="G316" s="43"/>
    </row>
    <row r="317" spans="1:7" x14ac:dyDescent="0.25">
      <c r="A317" s="42" t="s">
        <v>23</v>
      </c>
      <c r="B317" s="42"/>
      <c r="C317" s="43">
        <v>2702.94</v>
      </c>
      <c r="D317" s="43"/>
      <c r="E317" s="22">
        <v>2654.3</v>
      </c>
      <c r="F317" s="43">
        <v>4688.7</v>
      </c>
      <c r="G317" s="43"/>
    </row>
    <row r="318" spans="1:7" x14ac:dyDescent="0.25">
      <c r="A318" s="42" t="s">
        <v>20</v>
      </c>
      <c r="B318" s="42"/>
      <c r="C318" s="43">
        <v>0</v>
      </c>
      <c r="D318" s="43"/>
      <c r="E318" s="22">
        <v>200.1</v>
      </c>
      <c r="F318" s="43">
        <v>-1183.6500000000001</v>
      </c>
      <c r="G318" s="43"/>
    </row>
    <row r="319" spans="1:7" x14ac:dyDescent="0.25">
      <c r="A319" s="44" t="s">
        <v>26</v>
      </c>
      <c r="B319" s="44"/>
      <c r="C319" s="45">
        <v>79050.59</v>
      </c>
      <c r="D319" s="45"/>
      <c r="E319" s="23">
        <v>76939.86</v>
      </c>
      <c r="F319" s="45">
        <v>610452.91</v>
      </c>
      <c r="G319" s="45"/>
    </row>
    <row r="320" spans="1:7" x14ac:dyDescent="0.25">
      <c r="A320" s="46" t="s">
        <v>85</v>
      </c>
      <c r="B320" s="46"/>
      <c r="C320" s="46"/>
      <c r="D320" s="46"/>
      <c r="E320" s="46"/>
      <c r="F320" s="46"/>
      <c r="G320" s="46"/>
    </row>
    <row r="321" spans="1:7" x14ac:dyDescent="0.25">
      <c r="A321" s="42" t="s">
        <v>30</v>
      </c>
      <c r="B321" s="42"/>
      <c r="C321" s="43">
        <v>21337.59</v>
      </c>
      <c r="D321" s="43"/>
      <c r="E321" s="22">
        <v>6641.23</v>
      </c>
      <c r="F321" s="43">
        <v>77970.720000000001</v>
      </c>
      <c r="G321" s="43"/>
    </row>
    <row r="322" spans="1:7" x14ac:dyDescent="0.25">
      <c r="A322" s="42" t="s">
        <v>20</v>
      </c>
      <c r="B322" s="42"/>
      <c r="C322" s="43">
        <v>2898.36</v>
      </c>
      <c r="D322" s="43"/>
      <c r="E322" s="22">
        <v>1314.91</v>
      </c>
      <c r="F322" s="43">
        <v>13036.45</v>
      </c>
      <c r="G322" s="43"/>
    </row>
    <row r="323" spans="1:7" x14ac:dyDescent="0.25">
      <c r="A323" s="42" t="s">
        <v>21</v>
      </c>
      <c r="B323" s="42"/>
      <c r="C323" s="43">
        <v>6911.48</v>
      </c>
      <c r="D323" s="43"/>
      <c r="E323" s="22">
        <v>2797.28</v>
      </c>
      <c r="F323" s="43">
        <v>49961.26</v>
      </c>
      <c r="G323" s="43"/>
    </row>
    <row r="324" spans="1:7" x14ac:dyDescent="0.25">
      <c r="A324" s="42" t="s">
        <v>24</v>
      </c>
      <c r="B324" s="42"/>
      <c r="C324" s="43">
        <v>2469.92</v>
      </c>
      <c r="D324" s="43"/>
      <c r="E324" s="22">
        <v>1714.16</v>
      </c>
      <c r="F324" s="43">
        <v>8487.26</v>
      </c>
      <c r="G324" s="43"/>
    </row>
    <row r="325" spans="1:7" x14ac:dyDescent="0.25">
      <c r="A325" s="42" t="s">
        <v>17</v>
      </c>
      <c r="B325" s="42"/>
      <c r="C325" s="43">
        <v>6433.36</v>
      </c>
      <c r="D325" s="43"/>
      <c r="E325" s="22">
        <v>3150.48</v>
      </c>
      <c r="F325" s="43">
        <v>36601.550000000003</v>
      </c>
      <c r="G325" s="43"/>
    </row>
    <row r="326" spans="1:7" x14ac:dyDescent="0.25">
      <c r="A326" s="42" t="s">
        <v>19</v>
      </c>
      <c r="B326" s="42"/>
      <c r="C326" s="43">
        <v>397.99</v>
      </c>
      <c r="D326" s="43"/>
      <c r="E326" s="22">
        <v>281.08</v>
      </c>
      <c r="F326" s="43">
        <v>-3138.18</v>
      </c>
      <c r="G326" s="43"/>
    </row>
    <row r="327" spans="1:7" x14ac:dyDescent="0.25">
      <c r="A327" s="42" t="s">
        <v>25</v>
      </c>
      <c r="B327" s="42"/>
      <c r="C327" s="43">
        <v>0</v>
      </c>
      <c r="D327" s="43"/>
      <c r="E327" s="22">
        <v>119.92</v>
      </c>
      <c r="F327" s="43">
        <v>2178.1</v>
      </c>
      <c r="G327" s="43"/>
    </row>
    <row r="328" spans="1:7" x14ac:dyDescent="0.25">
      <c r="A328" s="42" t="s">
        <v>16</v>
      </c>
      <c r="B328" s="42"/>
      <c r="C328" s="43">
        <v>38646.22</v>
      </c>
      <c r="D328" s="43"/>
      <c r="E328" s="22">
        <v>19416.47</v>
      </c>
      <c r="F328" s="43">
        <v>273239.83</v>
      </c>
      <c r="G328" s="43"/>
    </row>
    <row r="329" spans="1:7" x14ac:dyDescent="0.25">
      <c r="A329" s="42" t="s">
        <v>15</v>
      </c>
      <c r="B329" s="42"/>
      <c r="C329" s="43">
        <v>0</v>
      </c>
      <c r="D329" s="43"/>
      <c r="E329" s="22">
        <v>5339.16</v>
      </c>
      <c r="F329" s="43">
        <v>1764322.8</v>
      </c>
      <c r="G329" s="43"/>
    </row>
    <row r="330" spans="1:7" x14ac:dyDescent="0.25">
      <c r="A330" s="42" t="s">
        <v>29</v>
      </c>
      <c r="B330" s="42"/>
      <c r="C330" s="43">
        <v>3830.59</v>
      </c>
      <c r="D330" s="43"/>
      <c r="E330" s="22">
        <v>1714.05</v>
      </c>
      <c r="F330" s="43">
        <v>11571.95</v>
      </c>
      <c r="G330" s="43"/>
    </row>
    <row r="331" spans="1:7" x14ac:dyDescent="0.25">
      <c r="A331" s="42" t="s">
        <v>14</v>
      </c>
      <c r="B331" s="42"/>
      <c r="C331" s="43">
        <v>6735.94</v>
      </c>
      <c r="D331" s="43"/>
      <c r="E331" s="22">
        <v>3084.94</v>
      </c>
      <c r="F331" s="43">
        <v>37781.21</v>
      </c>
      <c r="G331" s="43"/>
    </row>
    <row r="332" spans="1:7" x14ac:dyDescent="0.25">
      <c r="A332" s="42" t="s">
        <v>13</v>
      </c>
      <c r="B332" s="42"/>
      <c r="C332" s="43">
        <v>5736.46</v>
      </c>
      <c r="D332" s="43"/>
      <c r="E332" s="22">
        <v>1922.01</v>
      </c>
      <c r="F332" s="43">
        <v>16395.45</v>
      </c>
      <c r="G332" s="43"/>
    </row>
    <row r="333" spans="1:7" x14ac:dyDescent="0.25">
      <c r="A333" s="42" t="s">
        <v>18</v>
      </c>
      <c r="B333" s="42"/>
      <c r="C333" s="43">
        <v>3190.5</v>
      </c>
      <c r="D333" s="43"/>
      <c r="E333" s="22">
        <v>2185.0500000000002</v>
      </c>
      <c r="F333" s="43">
        <v>12336.16</v>
      </c>
      <c r="G333" s="43"/>
    </row>
    <row r="334" spans="1:7" x14ac:dyDescent="0.25">
      <c r="A334" s="42" t="s">
        <v>22</v>
      </c>
      <c r="B334" s="42"/>
      <c r="C334" s="43">
        <v>6730.08</v>
      </c>
      <c r="D334" s="43"/>
      <c r="E334" s="22">
        <v>3642.89</v>
      </c>
      <c r="F334" s="43">
        <v>27449.19</v>
      </c>
      <c r="G334" s="43"/>
    </row>
    <row r="335" spans="1:7" x14ac:dyDescent="0.25">
      <c r="A335" s="44" t="s">
        <v>26</v>
      </c>
      <c r="B335" s="44"/>
      <c r="C335" s="45">
        <v>105318.49</v>
      </c>
      <c r="D335" s="45"/>
      <c r="E335" s="23">
        <v>53323.63</v>
      </c>
      <c r="F335" s="45">
        <v>2328193.75</v>
      </c>
      <c r="G335" s="45"/>
    </row>
    <row r="336" spans="1:7" x14ac:dyDescent="0.25">
      <c r="A336" s="41" t="s">
        <v>69</v>
      </c>
      <c r="B336" s="41"/>
      <c r="C336" s="41"/>
      <c r="D336" s="41"/>
      <c r="E336" s="41"/>
      <c r="F336" s="41"/>
      <c r="G336" s="41"/>
    </row>
    <row r="337" spans="1:7" x14ac:dyDescent="0.25">
      <c r="A337" s="47" t="s">
        <v>9</v>
      </c>
      <c r="B337" s="47"/>
      <c r="C337" s="47" t="s">
        <v>10</v>
      </c>
      <c r="D337" s="47"/>
      <c r="E337" s="24" t="s">
        <v>11</v>
      </c>
      <c r="F337" s="47" t="s">
        <v>12</v>
      </c>
      <c r="G337" s="47"/>
    </row>
    <row r="338" spans="1:7" x14ac:dyDescent="0.25">
      <c r="A338" s="46" t="s">
        <v>86</v>
      </c>
      <c r="B338" s="46"/>
      <c r="C338" s="46"/>
      <c r="D338" s="46"/>
      <c r="E338" s="46"/>
      <c r="F338" s="46"/>
      <c r="G338" s="46"/>
    </row>
    <row r="339" spans="1:7" x14ac:dyDescent="0.25">
      <c r="A339" s="42" t="s">
        <v>25</v>
      </c>
      <c r="B339" s="42"/>
      <c r="C339" s="43">
        <v>0</v>
      </c>
      <c r="D339" s="43"/>
      <c r="E339" s="22">
        <v>53.36</v>
      </c>
      <c r="F339" s="43">
        <v>1323.7</v>
      </c>
      <c r="G339" s="43"/>
    </row>
    <row r="340" spans="1:7" x14ac:dyDescent="0.25">
      <c r="A340" s="42" t="s">
        <v>14</v>
      </c>
      <c r="B340" s="42"/>
      <c r="C340" s="43">
        <v>486.65</v>
      </c>
      <c r="D340" s="43"/>
      <c r="E340" s="22">
        <v>157.69</v>
      </c>
      <c r="F340" s="43">
        <v>3570.86</v>
      </c>
      <c r="G340" s="43"/>
    </row>
    <row r="341" spans="1:7" x14ac:dyDescent="0.25">
      <c r="A341" s="42" t="s">
        <v>19</v>
      </c>
      <c r="B341" s="42"/>
      <c r="C341" s="43">
        <v>71.63</v>
      </c>
      <c r="D341" s="43"/>
      <c r="E341" s="22">
        <v>8.4600000000000009</v>
      </c>
      <c r="F341" s="43">
        <v>683.87</v>
      </c>
      <c r="G341" s="43"/>
    </row>
    <row r="342" spans="1:7" x14ac:dyDescent="0.25">
      <c r="A342" s="42" t="s">
        <v>18</v>
      </c>
      <c r="B342" s="42"/>
      <c r="C342" s="43">
        <v>1033.3399999999999</v>
      </c>
      <c r="D342" s="43"/>
      <c r="E342" s="22">
        <v>127.19</v>
      </c>
      <c r="F342" s="43">
        <v>10282.91</v>
      </c>
      <c r="G342" s="43"/>
    </row>
    <row r="343" spans="1:7" x14ac:dyDescent="0.25">
      <c r="A343" s="42" t="s">
        <v>16</v>
      </c>
      <c r="B343" s="42"/>
      <c r="C343" s="43">
        <v>3204.61</v>
      </c>
      <c r="D343" s="43"/>
      <c r="E343" s="22">
        <v>1239.5899999999999</v>
      </c>
      <c r="F343" s="43">
        <v>28196.58</v>
      </c>
      <c r="G343" s="43"/>
    </row>
    <row r="344" spans="1:7" x14ac:dyDescent="0.25">
      <c r="A344" s="42" t="s">
        <v>22</v>
      </c>
      <c r="B344" s="42"/>
      <c r="C344" s="43">
        <v>990.5</v>
      </c>
      <c r="D344" s="43"/>
      <c r="E344" s="22">
        <v>121.88</v>
      </c>
      <c r="F344" s="43">
        <v>9854.31</v>
      </c>
      <c r="G344" s="43"/>
    </row>
    <row r="345" spans="1:7" x14ac:dyDescent="0.25">
      <c r="A345" s="42" t="s">
        <v>15</v>
      </c>
      <c r="B345" s="42"/>
      <c r="C345" s="43">
        <v>0</v>
      </c>
      <c r="D345" s="43"/>
      <c r="E345" s="22">
        <v>2073.94</v>
      </c>
      <c r="F345" s="43">
        <v>167378.26999999999</v>
      </c>
      <c r="G345" s="43"/>
    </row>
    <row r="346" spans="1:7" x14ac:dyDescent="0.25">
      <c r="A346" s="42" t="s">
        <v>24</v>
      </c>
      <c r="B346" s="42"/>
      <c r="C346" s="43">
        <v>444.57</v>
      </c>
      <c r="D346" s="43"/>
      <c r="E346" s="22">
        <v>55.63</v>
      </c>
      <c r="F346" s="43">
        <v>4497.2299999999996</v>
      </c>
      <c r="G346" s="43"/>
    </row>
    <row r="347" spans="1:7" x14ac:dyDescent="0.25">
      <c r="A347" s="42" t="s">
        <v>17</v>
      </c>
      <c r="B347" s="42"/>
      <c r="C347" s="43">
        <v>464.86</v>
      </c>
      <c r="D347" s="43"/>
      <c r="E347" s="22">
        <v>162.26</v>
      </c>
      <c r="F347" s="43">
        <v>3588.51</v>
      </c>
      <c r="G347" s="43"/>
    </row>
    <row r="348" spans="1:7" x14ac:dyDescent="0.25">
      <c r="A348" s="44" t="s">
        <v>26</v>
      </c>
      <c r="B348" s="44"/>
      <c r="C348" s="45">
        <v>6696.16</v>
      </c>
      <c r="D348" s="45"/>
      <c r="E348" s="23">
        <v>4000</v>
      </c>
      <c r="F348" s="45">
        <v>229376.24</v>
      </c>
      <c r="G348" s="45"/>
    </row>
    <row r="349" spans="1:7" x14ac:dyDescent="0.25">
      <c r="A349" s="46" t="s">
        <v>87</v>
      </c>
      <c r="B349" s="46"/>
      <c r="C349" s="46"/>
      <c r="D349" s="46"/>
      <c r="E349" s="46"/>
      <c r="F349" s="46"/>
      <c r="G349" s="46"/>
    </row>
    <row r="350" spans="1:7" x14ac:dyDescent="0.25">
      <c r="A350" s="42" t="s">
        <v>15</v>
      </c>
      <c r="B350" s="42"/>
      <c r="C350" s="43">
        <v>0</v>
      </c>
      <c r="D350" s="43"/>
      <c r="E350" s="22">
        <v>0</v>
      </c>
      <c r="F350" s="43">
        <v>2875.68</v>
      </c>
      <c r="G350" s="43"/>
    </row>
    <row r="351" spans="1:7" x14ac:dyDescent="0.25">
      <c r="A351" s="44" t="s">
        <v>26</v>
      </c>
      <c r="B351" s="44"/>
      <c r="C351" s="45">
        <v>0</v>
      </c>
      <c r="D351" s="45"/>
      <c r="E351" s="23">
        <v>0</v>
      </c>
      <c r="F351" s="45">
        <v>2875.68</v>
      </c>
      <c r="G351" s="45"/>
    </row>
    <row r="352" spans="1:7" x14ac:dyDescent="0.25">
      <c r="A352" s="46" t="s">
        <v>88</v>
      </c>
      <c r="B352" s="46"/>
      <c r="C352" s="46"/>
      <c r="D352" s="46"/>
      <c r="E352" s="46"/>
      <c r="F352" s="46"/>
      <c r="G352" s="46"/>
    </row>
    <row r="353" spans="1:7" x14ac:dyDescent="0.25">
      <c r="A353" s="42" t="s">
        <v>24</v>
      </c>
      <c r="B353" s="42"/>
      <c r="C353" s="43">
        <v>2568.64</v>
      </c>
      <c r="D353" s="43"/>
      <c r="E353" s="22">
        <v>2339.6</v>
      </c>
      <c r="F353" s="43">
        <v>2700.1</v>
      </c>
      <c r="G353" s="43"/>
    </row>
    <row r="354" spans="1:7" x14ac:dyDescent="0.25">
      <c r="A354" s="42" t="s">
        <v>30</v>
      </c>
      <c r="B354" s="42"/>
      <c r="C354" s="43">
        <v>12668.17</v>
      </c>
      <c r="D354" s="43"/>
      <c r="E354" s="22">
        <v>10219.5</v>
      </c>
      <c r="F354" s="43">
        <v>14096.58</v>
      </c>
      <c r="G354" s="43"/>
    </row>
    <row r="355" spans="1:7" x14ac:dyDescent="0.25">
      <c r="A355" s="42" t="s">
        <v>20</v>
      </c>
      <c r="B355" s="42"/>
      <c r="C355" s="43">
        <v>0</v>
      </c>
      <c r="D355" s="43"/>
      <c r="E355" s="22">
        <v>206.9</v>
      </c>
      <c r="F355" s="43">
        <v>-1380.32</v>
      </c>
      <c r="G355" s="43"/>
    </row>
    <row r="356" spans="1:7" x14ac:dyDescent="0.25">
      <c r="A356" s="42" t="s">
        <v>22</v>
      </c>
      <c r="B356" s="42"/>
      <c r="C356" s="43">
        <v>5233.8100000000004</v>
      </c>
      <c r="D356" s="43"/>
      <c r="E356" s="22">
        <v>4024.85</v>
      </c>
      <c r="F356" s="43">
        <v>6411.53</v>
      </c>
      <c r="G356" s="43"/>
    </row>
    <row r="357" spans="1:7" x14ac:dyDescent="0.25">
      <c r="A357" s="42" t="s">
        <v>18</v>
      </c>
      <c r="B357" s="42"/>
      <c r="C357" s="43">
        <v>3185.88</v>
      </c>
      <c r="D357" s="43"/>
      <c r="E357" s="22">
        <v>2497.2800000000002</v>
      </c>
      <c r="F357" s="43">
        <v>3910.77</v>
      </c>
      <c r="G357" s="43"/>
    </row>
    <row r="358" spans="1:7" x14ac:dyDescent="0.25">
      <c r="A358" s="42" t="s">
        <v>13</v>
      </c>
      <c r="B358" s="42"/>
      <c r="C358" s="43">
        <v>5397.18</v>
      </c>
      <c r="D358" s="43"/>
      <c r="E358" s="22">
        <v>4379.28</v>
      </c>
      <c r="F358" s="43">
        <v>22031.88</v>
      </c>
      <c r="G358" s="43"/>
    </row>
    <row r="359" spans="1:7" x14ac:dyDescent="0.25">
      <c r="A359" s="42" t="s">
        <v>19</v>
      </c>
      <c r="B359" s="42"/>
      <c r="C359" s="43">
        <v>413.91</v>
      </c>
      <c r="D359" s="43"/>
      <c r="E359" s="22">
        <v>385.43</v>
      </c>
      <c r="F359" s="43">
        <v>435.11</v>
      </c>
      <c r="G359" s="43"/>
    </row>
    <row r="360" spans="1:7" x14ac:dyDescent="0.25">
      <c r="A360" s="42" t="s">
        <v>23</v>
      </c>
      <c r="B360" s="42"/>
      <c r="C360" s="43">
        <v>2425.8000000000002</v>
      </c>
      <c r="D360" s="43"/>
      <c r="E360" s="22">
        <v>2075.98</v>
      </c>
      <c r="F360" s="43">
        <v>2677.14</v>
      </c>
      <c r="G360" s="43"/>
    </row>
    <row r="361" spans="1:7" x14ac:dyDescent="0.25">
      <c r="A361" s="42" t="s">
        <v>15</v>
      </c>
      <c r="B361" s="42"/>
      <c r="C361" s="43">
        <v>0</v>
      </c>
      <c r="D361" s="43"/>
      <c r="E361" s="22">
        <v>0</v>
      </c>
      <c r="F361" s="43">
        <v>-6341.75</v>
      </c>
      <c r="G361" s="43"/>
    </row>
    <row r="362" spans="1:7" x14ac:dyDescent="0.25">
      <c r="A362" s="42" t="s">
        <v>28</v>
      </c>
      <c r="B362" s="42"/>
      <c r="C362" s="43">
        <v>1133</v>
      </c>
      <c r="D362" s="43"/>
      <c r="E362" s="22">
        <v>121.8</v>
      </c>
      <c r="F362" s="43">
        <v>1011.2</v>
      </c>
      <c r="G362" s="43"/>
    </row>
    <row r="363" spans="1:7" x14ac:dyDescent="0.25">
      <c r="A363" s="42" t="s">
        <v>14</v>
      </c>
      <c r="B363" s="42"/>
      <c r="C363" s="43">
        <v>6744.38</v>
      </c>
      <c r="D363" s="43"/>
      <c r="E363" s="22">
        <v>5519.06</v>
      </c>
      <c r="F363" s="43">
        <v>27748.85</v>
      </c>
      <c r="G363" s="43"/>
    </row>
    <row r="364" spans="1:7" x14ac:dyDescent="0.25">
      <c r="A364" s="42" t="s">
        <v>27</v>
      </c>
      <c r="B364" s="42"/>
      <c r="C364" s="43">
        <v>42841.87</v>
      </c>
      <c r="D364" s="43"/>
      <c r="E364" s="22">
        <v>37224.19</v>
      </c>
      <c r="F364" s="43">
        <v>47847.73</v>
      </c>
      <c r="G364" s="43"/>
    </row>
    <row r="365" spans="1:7" x14ac:dyDescent="0.25">
      <c r="A365" s="42" t="s">
        <v>25</v>
      </c>
      <c r="B365" s="42"/>
      <c r="C365" s="43">
        <v>0</v>
      </c>
      <c r="D365" s="43"/>
      <c r="E365" s="22">
        <v>0</v>
      </c>
      <c r="F365" s="43">
        <v>-50753.8</v>
      </c>
      <c r="G365" s="43"/>
    </row>
    <row r="366" spans="1:7" x14ac:dyDescent="0.25">
      <c r="A366" s="42" t="s">
        <v>21</v>
      </c>
      <c r="B366" s="42"/>
      <c r="C366" s="43">
        <v>3904.68</v>
      </c>
      <c r="D366" s="43"/>
      <c r="E366" s="22">
        <v>3246.97</v>
      </c>
      <c r="F366" s="43">
        <v>2472.11</v>
      </c>
      <c r="G366" s="43"/>
    </row>
    <row r="367" spans="1:7" x14ac:dyDescent="0.25">
      <c r="A367" s="42" t="s">
        <v>17</v>
      </c>
      <c r="B367" s="42"/>
      <c r="C367" s="43">
        <v>6444.08</v>
      </c>
      <c r="D367" s="43"/>
      <c r="E367" s="22">
        <v>5485</v>
      </c>
      <c r="F367" s="43">
        <v>28138.61</v>
      </c>
      <c r="G367" s="43"/>
    </row>
    <row r="368" spans="1:7" x14ac:dyDescent="0.25">
      <c r="A368" s="42" t="s">
        <v>29</v>
      </c>
      <c r="B368" s="42"/>
      <c r="C368" s="43">
        <v>2274.27</v>
      </c>
      <c r="D368" s="43"/>
      <c r="E368" s="22">
        <v>1844.86</v>
      </c>
      <c r="F368" s="43">
        <v>1578.72</v>
      </c>
      <c r="G368" s="43"/>
    </row>
    <row r="369" spans="1:7" x14ac:dyDescent="0.25">
      <c r="A369" s="44" t="s">
        <v>26</v>
      </c>
      <c r="B369" s="44"/>
      <c r="C369" s="45">
        <v>95235.67</v>
      </c>
      <c r="D369" s="45"/>
      <c r="E369" s="23">
        <v>79570.7</v>
      </c>
      <c r="F369" s="45">
        <v>102584.46</v>
      </c>
      <c r="G369" s="45"/>
    </row>
    <row r="370" spans="1:7" x14ac:dyDescent="0.25">
      <c r="A370" s="46" t="s">
        <v>89</v>
      </c>
      <c r="B370" s="46"/>
      <c r="C370" s="46"/>
      <c r="D370" s="46"/>
      <c r="E370" s="46"/>
      <c r="F370" s="46"/>
      <c r="G370" s="46"/>
    </row>
    <row r="371" spans="1:7" x14ac:dyDescent="0.25">
      <c r="A371" s="42" t="s">
        <v>30</v>
      </c>
      <c r="B371" s="42"/>
      <c r="C371" s="43">
        <v>8003.12</v>
      </c>
      <c r="D371" s="43"/>
      <c r="E371" s="22">
        <v>7981.47</v>
      </c>
      <c r="F371" s="43">
        <v>21658.7</v>
      </c>
      <c r="G371" s="43"/>
    </row>
    <row r="372" spans="1:7" x14ac:dyDescent="0.25">
      <c r="A372" s="42" t="s">
        <v>14</v>
      </c>
      <c r="B372" s="42"/>
      <c r="C372" s="43">
        <v>6786.77</v>
      </c>
      <c r="D372" s="43"/>
      <c r="E372" s="22">
        <v>6151.75</v>
      </c>
      <c r="F372" s="43">
        <v>30614.12</v>
      </c>
      <c r="G372" s="43"/>
    </row>
    <row r="373" spans="1:7" x14ac:dyDescent="0.25">
      <c r="A373" s="42" t="s">
        <v>28</v>
      </c>
      <c r="B373" s="42"/>
      <c r="C373" s="43">
        <v>1020.6</v>
      </c>
      <c r="D373" s="43"/>
      <c r="E373" s="22">
        <v>0</v>
      </c>
      <c r="F373" s="43">
        <v>1020.6</v>
      </c>
      <c r="G373" s="43"/>
    </row>
    <row r="374" spans="1:7" x14ac:dyDescent="0.25">
      <c r="A374" s="42" t="s">
        <v>23</v>
      </c>
      <c r="B374" s="42"/>
      <c r="C374" s="43">
        <v>4267.38</v>
      </c>
      <c r="D374" s="43"/>
      <c r="E374" s="22">
        <v>4137.82</v>
      </c>
      <c r="F374" s="43">
        <v>5394.71</v>
      </c>
      <c r="G374" s="43"/>
    </row>
    <row r="375" spans="1:7" x14ac:dyDescent="0.25">
      <c r="A375" s="42" t="s">
        <v>19</v>
      </c>
      <c r="B375" s="42"/>
      <c r="C375" s="43">
        <v>310.43</v>
      </c>
      <c r="D375" s="43"/>
      <c r="E375" s="22">
        <v>297.95999999999998</v>
      </c>
      <c r="F375" s="43">
        <v>578.05999999999995</v>
      </c>
      <c r="G375" s="43"/>
    </row>
    <row r="376" spans="1:7" x14ac:dyDescent="0.25">
      <c r="A376" s="42" t="s">
        <v>16</v>
      </c>
      <c r="B376" s="42"/>
      <c r="C376" s="43">
        <v>34849.550000000003</v>
      </c>
      <c r="D376" s="43"/>
      <c r="E376" s="22">
        <v>32410.51</v>
      </c>
      <c r="F376" s="43">
        <v>65372.26</v>
      </c>
      <c r="G376" s="43"/>
    </row>
    <row r="377" spans="1:7" x14ac:dyDescent="0.25">
      <c r="A377" s="42" t="s">
        <v>21</v>
      </c>
      <c r="B377" s="42"/>
      <c r="C377" s="43">
        <v>2102.88</v>
      </c>
      <c r="D377" s="43"/>
      <c r="E377" s="22">
        <v>1805.97</v>
      </c>
      <c r="F377" s="43">
        <v>6770.82</v>
      </c>
      <c r="G377" s="43"/>
    </row>
    <row r="378" spans="1:7" x14ac:dyDescent="0.25">
      <c r="A378" s="42" t="s">
        <v>17</v>
      </c>
      <c r="B378" s="42"/>
      <c r="C378" s="43">
        <v>6484.59</v>
      </c>
      <c r="D378" s="43"/>
      <c r="E378" s="22">
        <v>5992.98</v>
      </c>
      <c r="F378" s="43">
        <v>29740.560000000001</v>
      </c>
      <c r="G378" s="43"/>
    </row>
    <row r="379" spans="1:7" x14ac:dyDescent="0.25">
      <c r="A379" s="42" t="s">
        <v>18</v>
      </c>
      <c r="B379" s="42"/>
      <c r="C379" s="43">
        <v>2290.2199999999998</v>
      </c>
      <c r="D379" s="43"/>
      <c r="E379" s="22">
        <v>2026.95</v>
      </c>
      <c r="F379" s="43">
        <v>6126.87</v>
      </c>
      <c r="G379" s="43"/>
    </row>
    <row r="380" spans="1:7" x14ac:dyDescent="0.25">
      <c r="A380" s="42" t="s">
        <v>15</v>
      </c>
      <c r="B380" s="42"/>
      <c r="C380" s="43">
        <v>0</v>
      </c>
      <c r="D380" s="43"/>
      <c r="E380" s="22">
        <v>0</v>
      </c>
      <c r="F380" s="43">
        <v>63577.27</v>
      </c>
      <c r="G380" s="43"/>
    </row>
    <row r="381" spans="1:7" x14ac:dyDescent="0.25">
      <c r="A381" s="42" t="s">
        <v>25</v>
      </c>
      <c r="B381" s="42"/>
      <c r="C381" s="43">
        <v>0</v>
      </c>
      <c r="D381" s="43"/>
      <c r="E381" s="22">
        <v>6.21</v>
      </c>
      <c r="F381" s="43">
        <v>-43128.36</v>
      </c>
      <c r="G381" s="43"/>
    </row>
    <row r="382" spans="1:7" x14ac:dyDescent="0.25">
      <c r="A382" s="42" t="s">
        <v>29</v>
      </c>
      <c r="B382" s="42"/>
      <c r="C382" s="43">
        <v>1436.77</v>
      </c>
      <c r="D382" s="43"/>
      <c r="E382" s="22">
        <v>1430.7</v>
      </c>
      <c r="F382" s="43">
        <v>3567.25</v>
      </c>
      <c r="G382" s="43"/>
    </row>
    <row r="383" spans="1:7" x14ac:dyDescent="0.25">
      <c r="A383" s="42" t="s">
        <v>13</v>
      </c>
      <c r="B383" s="42"/>
      <c r="C383" s="43">
        <v>5431.07</v>
      </c>
      <c r="D383" s="43"/>
      <c r="E383" s="22">
        <v>4876.33</v>
      </c>
      <c r="F383" s="43">
        <v>24273.75</v>
      </c>
      <c r="G383" s="43"/>
    </row>
    <row r="384" spans="1:7" x14ac:dyDescent="0.25">
      <c r="A384" s="42" t="s">
        <v>24</v>
      </c>
      <c r="B384" s="42"/>
      <c r="C384" s="43">
        <v>1926.47</v>
      </c>
      <c r="D384" s="43"/>
      <c r="E384" s="22">
        <v>1856.96</v>
      </c>
      <c r="F384" s="43">
        <v>3658.29</v>
      </c>
      <c r="G384" s="43"/>
    </row>
    <row r="385" spans="1:7" x14ac:dyDescent="0.25">
      <c r="A385" s="42" t="s">
        <v>20</v>
      </c>
      <c r="B385" s="42"/>
      <c r="C385" s="43">
        <v>0</v>
      </c>
      <c r="D385" s="43"/>
      <c r="E385" s="22">
        <v>195.4</v>
      </c>
      <c r="F385" s="43">
        <v>-1256.6300000000001</v>
      </c>
      <c r="G385" s="43"/>
    </row>
    <row r="386" spans="1:7" x14ac:dyDescent="0.25">
      <c r="A386" s="42" t="s">
        <v>22</v>
      </c>
      <c r="B386" s="42"/>
      <c r="C386" s="43">
        <v>3572.51</v>
      </c>
      <c r="D386" s="43"/>
      <c r="E386" s="22">
        <v>3314.17</v>
      </c>
      <c r="F386" s="43">
        <v>9660.4500000000007</v>
      </c>
      <c r="G386" s="43"/>
    </row>
    <row r="387" spans="1:7" x14ac:dyDescent="0.25">
      <c r="A387" s="44" t="s">
        <v>26</v>
      </c>
      <c r="B387" s="44"/>
      <c r="C387" s="45">
        <v>78482.36</v>
      </c>
      <c r="D387" s="45"/>
      <c r="E387" s="23">
        <v>72485.179999999993</v>
      </c>
      <c r="F387" s="45">
        <v>227628.72</v>
      </c>
      <c r="G387" s="45"/>
    </row>
    <row r="388" spans="1:7" x14ac:dyDescent="0.25">
      <c r="A388" s="46" t="s">
        <v>90</v>
      </c>
      <c r="B388" s="46"/>
      <c r="C388" s="46"/>
      <c r="D388" s="46"/>
      <c r="E388" s="46"/>
      <c r="F388" s="46"/>
      <c r="G388" s="46"/>
    </row>
    <row r="389" spans="1:7" x14ac:dyDescent="0.25">
      <c r="A389" s="42" t="s">
        <v>25</v>
      </c>
      <c r="B389" s="42"/>
      <c r="C389" s="43">
        <v>0</v>
      </c>
      <c r="D389" s="43"/>
      <c r="E389" s="22">
        <v>136.41999999999999</v>
      </c>
      <c r="F389" s="43">
        <v>-644.37</v>
      </c>
      <c r="G389" s="43"/>
    </row>
    <row r="390" spans="1:7" x14ac:dyDescent="0.25">
      <c r="A390" s="42" t="s">
        <v>15</v>
      </c>
      <c r="B390" s="42"/>
      <c r="C390" s="43">
        <v>0</v>
      </c>
      <c r="D390" s="43"/>
      <c r="E390" s="22">
        <v>10777.2</v>
      </c>
      <c r="F390" s="43">
        <v>952121.34</v>
      </c>
      <c r="G390" s="43"/>
    </row>
    <row r="391" spans="1:7" x14ac:dyDescent="0.25">
      <c r="A391" s="42" t="s">
        <v>22</v>
      </c>
      <c r="B391" s="42"/>
      <c r="C391" s="43">
        <v>3046.92</v>
      </c>
      <c r="D391" s="43"/>
      <c r="E391" s="22">
        <v>2741.77</v>
      </c>
      <c r="F391" s="43">
        <v>29175.05</v>
      </c>
      <c r="G391" s="43"/>
    </row>
    <row r="392" spans="1:7" x14ac:dyDescent="0.25">
      <c r="A392" s="42" t="s">
        <v>21</v>
      </c>
      <c r="B392" s="42"/>
      <c r="C392" s="43">
        <v>1947.66</v>
      </c>
      <c r="D392" s="43"/>
      <c r="E392" s="22">
        <v>1599.16</v>
      </c>
      <c r="F392" s="43">
        <v>11662.98</v>
      </c>
      <c r="G392" s="43"/>
    </row>
    <row r="393" spans="1:7" x14ac:dyDescent="0.25">
      <c r="A393" s="42" t="s">
        <v>20</v>
      </c>
      <c r="B393" s="42"/>
      <c r="C393" s="43">
        <v>0</v>
      </c>
      <c r="D393" s="43"/>
      <c r="E393" s="22">
        <v>41.19</v>
      </c>
      <c r="F393" s="43">
        <v>-319.75</v>
      </c>
      <c r="G393" s="43"/>
    </row>
    <row r="394" spans="1:7" x14ac:dyDescent="0.25">
      <c r="A394" s="42" t="s">
        <v>18</v>
      </c>
      <c r="B394" s="42"/>
      <c r="C394" s="43">
        <v>1859.08</v>
      </c>
      <c r="D394" s="43"/>
      <c r="E394" s="22">
        <v>1682.83</v>
      </c>
      <c r="F394" s="43">
        <v>17990.72</v>
      </c>
      <c r="G394" s="43"/>
    </row>
    <row r="395" spans="1:7" x14ac:dyDescent="0.25">
      <c r="A395" s="42" t="s">
        <v>13</v>
      </c>
      <c r="B395" s="42"/>
      <c r="C395" s="43">
        <v>3203.98</v>
      </c>
      <c r="D395" s="43"/>
      <c r="E395" s="22">
        <v>1654.79</v>
      </c>
      <c r="F395" s="43">
        <v>21588.560000000001</v>
      </c>
      <c r="G395" s="43"/>
    </row>
    <row r="396" spans="1:7" x14ac:dyDescent="0.25">
      <c r="A396" s="42" t="s">
        <v>24</v>
      </c>
      <c r="B396" s="42"/>
      <c r="C396" s="43">
        <v>1145.45</v>
      </c>
      <c r="D396" s="43"/>
      <c r="E396" s="22">
        <v>1054.42</v>
      </c>
      <c r="F396" s="43">
        <v>10412.74</v>
      </c>
      <c r="G396" s="43"/>
    </row>
    <row r="397" spans="1:7" x14ac:dyDescent="0.25">
      <c r="A397" s="42" t="s">
        <v>17</v>
      </c>
      <c r="B397" s="42"/>
      <c r="C397" s="43">
        <v>3825.47</v>
      </c>
      <c r="D397" s="43"/>
      <c r="E397" s="22">
        <v>2172.92</v>
      </c>
      <c r="F397" s="43">
        <v>26606.15</v>
      </c>
      <c r="G397" s="43"/>
    </row>
    <row r="398" spans="1:7" x14ac:dyDescent="0.25">
      <c r="A398" s="42" t="s">
        <v>29</v>
      </c>
      <c r="B398" s="42"/>
      <c r="C398" s="43">
        <v>1134.1600000000001</v>
      </c>
      <c r="D398" s="43"/>
      <c r="E398" s="22">
        <v>1606.99</v>
      </c>
      <c r="F398" s="43">
        <v>10501.12</v>
      </c>
      <c r="G398" s="43"/>
    </row>
    <row r="399" spans="1:7" x14ac:dyDescent="0.25">
      <c r="A399" s="42" t="s">
        <v>30</v>
      </c>
      <c r="B399" s="42"/>
      <c r="C399" s="43">
        <v>6666.58</v>
      </c>
      <c r="D399" s="43"/>
      <c r="E399" s="22">
        <v>6985.42</v>
      </c>
      <c r="F399" s="43">
        <v>59969.760000000002</v>
      </c>
      <c r="G399" s="43"/>
    </row>
    <row r="400" spans="1:7" x14ac:dyDescent="0.25">
      <c r="A400" s="42" t="s">
        <v>16</v>
      </c>
      <c r="B400" s="42"/>
      <c r="C400" s="43">
        <v>20558.990000000002</v>
      </c>
      <c r="D400" s="43"/>
      <c r="E400" s="22">
        <v>12080.42</v>
      </c>
      <c r="F400" s="43">
        <v>134523.79</v>
      </c>
      <c r="G400" s="43"/>
    </row>
    <row r="401" spans="1:7" x14ac:dyDescent="0.25">
      <c r="A401" s="42" t="s">
        <v>19</v>
      </c>
      <c r="B401" s="42"/>
      <c r="C401" s="43">
        <v>186.86</v>
      </c>
      <c r="D401" s="43"/>
      <c r="E401" s="22">
        <v>168.16</v>
      </c>
      <c r="F401" s="43">
        <v>1589.02</v>
      </c>
      <c r="G401" s="43"/>
    </row>
    <row r="402" spans="1:7" x14ac:dyDescent="0.25">
      <c r="A402" s="42" t="s">
        <v>14</v>
      </c>
      <c r="B402" s="42"/>
      <c r="C402" s="43">
        <v>4003.77</v>
      </c>
      <c r="D402" s="43"/>
      <c r="E402" s="22">
        <v>2090.29</v>
      </c>
      <c r="F402" s="43">
        <v>27285.61</v>
      </c>
      <c r="G402" s="43"/>
    </row>
    <row r="403" spans="1:7" x14ac:dyDescent="0.25">
      <c r="A403" s="42" t="s">
        <v>23</v>
      </c>
      <c r="B403" s="42"/>
      <c r="C403" s="43">
        <v>1810.38</v>
      </c>
      <c r="D403" s="43"/>
      <c r="E403" s="22">
        <v>620.17999999999995</v>
      </c>
      <c r="F403" s="43">
        <v>13627.99</v>
      </c>
      <c r="G403" s="43"/>
    </row>
    <row r="404" spans="1:7" x14ac:dyDescent="0.25">
      <c r="A404" s="44" t="s">
        <v>26</v>
      </c>
      <c r="B404" s="44"/>
      <c r="C404" s="45">
        <v>49389.3</v>
      </c>
      <c r="D404" s="45"/>
      <c r="E404" s="23">
        <v>45412.160000000003</v>
      </c>
      <c r="F404" s="45">
        <v>1316090.71</v>
      </c>
      <c r="G404" s="45"/>
    </row>
    <row r="405" spans="1:7" x14ac:dyDescent="0.25">
      <c r="A405" s="41" t="s">
        <v>69</v>
      </c>
      <c r="B405" s="41"/>
      <c r="C405" s="41"/>
      <c r="D405" s="41"/>
      <c r="E405" s="41"/>
      <c r="F405" s="41"/>
      <c r="G405" s="41"/>
    </row>
  </sheetData>
  <mergeCells count="1154">
    <mergeCell ref="A1:G1"/>
    <mergeCell ref="A2:B2"/>
    <mergeCell ref="C2:D2"/>
    <mergeCell ref="F2:G2"/>
    <mergeCell ref="A3:B3"/>
    <mergeCell ref="C3:D3"/>
    <mergeCell ref="F3:G3"/>
    <mergeCell ref="A4:B4"/>
    <mergeCell ref="C4:D4"/>
    <mergeCell ref="F4:G4"/>
    <mergeCell ref="A5:B5"/>
    <mergeCell ref="C5:D5"/>
    <mergeCell ref="A10:B10"/>
    <mergeCell ref="C10:D10"/>
    <mergeCell ref="F10:G10"/>
    <mergeCell ref="A11:B11"/>
    <mergeCell ref="C11:D11"/>
    <mergeCell ref="F11:G11"/>
    <mergeCell ref="A8:B8"/>
    <mergeCell ref="C8:D8"/>
    <mergeCell ref="F8:G8"/>
    <mergeCell ref="A9:B9"/>
    <mergeCell ref="C9:D9"/>
    <mergeCell ref="F9:G9"/>
    <mergeCell ref="F5:G5"/>
    <mergeCell ref="A6:B6"/>
    <mergeCell ref="C6:D6"/>
    <mergeCell ref="F6:G6"/>
    <mergeCell ref="A7:B7"/>
    <mergeCell ref="C7:D7"/>
    <mergeCell ref="F7:G7"/>
    <mergeCell ref="A16:B16"/>
    <mergeCell ref="C16:D16"/>
    <mergeCell ref="F16:G16"/>
    <mergeCell ref="A17:B17"/>
    <mergeCell ref="C17:D17"/>
    <mergeCell ref="F17:G17"/>
    <mergeCell ref="A14:B14"/>
    <mergeCell ref="C14:D14"/>
    <mergeCell ref="F14:G14"/>
    <mergeCell ref="A15:B15"/>
    <mergeCell ref="C15:D15"/>
    <mergeCell ref="F15:G15"/>
    <mergeCell ref="A12:B12"/>
    <mergeCell ref="C12:D12"/>
    <mergeCell ref="F12:G12"/>
    <mergeCell ref="A13:B13"/>
    <mergeCell ref="C13:D13"/>
    <mergeCell ref="F13:G13"/>
    <mergeCell ref="A23:B23"/>
    <mergeCell ref="C23:D23"/>
    <mergeCell ref="F23:G23"/>
    <mergeCell ref="A24:B24"/>
    <mergeCell ref="C24:D24"/>
    <mergeCell ref="F24:G24"/>
    <mergeCell ref="A21:B21"/>
    <mergeCell ref="C21:D21"/>
    <mergeCell ref="F21:G21"/>
    <mergeCell ref="A22:B22"/>
    <mergeCell ref="C22:D22"/>
    <mergeCell ref="F22:G22"/>
    <mergeCell ref="A18:B18"/>
    <mergeCell ref="C18:D18"/>
    <mergeCell ref="F18:G18"/>
    <mergeCell ref="A19:G19"/>
    <mergeCell ref="A20:B20"/>
    <mergeCell ref="C20:D20"/>
    <mergeCell ref="F20:G20"/>
    <mergeCell ref="A29:B29"/>
    <mergeCell ref="C29:D29"/>
    <mergeCell ref="F29:G29"/>
    <mergeCell ref="A30:B30"/>
    <mergeCell ref="C30:D30"/>
    <mergeCell ref="F30:G30"/>
    <mergeCell ref="A27:B27"/>
    <mergeCell ref="C27:D27"/>
    <mergeCell ref="F27:G27"/>
    <mergeCell ref="A28:B28"/>
    <mergeCell ref="C28:D28"/>
    <mergeCell ref="F28:G28"/>
    <mergeCell ref="A25:B25"/>
    <mergeCell ref="C25:D25"/>
    <mergeCell ref="F25:G25"/>
    <mergeCell ref="A26:B26"/>
    <mergeCell ref="C26:D26"/>
    <mergeCell ref="F26:G26"/>
    <mergeCell ref="A35:B35"/>
    <mergeCell ref="C35:D35"/>
    <mergeCell ref="F35:G35"/>
    <mergeCell ref="A36:B36"/>
    <mergeCell ref="C36:D36"/>
    <mergeCell ref="F36:G36"/>
    <mergeCell ref="A33:B33"/>
    <mergeCell ref="C33:D33"/>
    <mergeCell ref="F33:G33"/>
    <mergeCell ref="A34:B34"/>
    <mergeCell ref="C34:D34"/>
    <mergeCell ref="F34:G34"/>
    <mergeCell ref="A31:B31"/>
    <mergeCell ref="C31:D31"/>
    <mergeCell ref="F31:G31"/>
    <mergeCell ref="A32:B32"/>
    <mergeCell ref="C32:D32"/>
    <mergeCell ref="F32:G32"/>
    <mergeCell ref="A42:B42"/>
    <mergeCell ref="C42:D42"/>
    <mergeCell ref="F42:G42"/>
    <mergeCell ref="A43:B43"/>
    <mergeCell ref="C43:D43"/>
    <mergeCell ref="F43:G43"/>
    <mergeCell ref="A40:B40"/>
    <mergeCell ref="C40:D40"/>
    <mergeCell ref="F40:G40"/>
    <mergeCell ref="A41:B41"/>
    <mergeCell ref="C41:D41"/>
    <mergeCell ref="F41:G41"/>
    <mergeCell ref="A37:G37"/>
    <mergeCell ref="A38:B38"/>
    <mergeCell ref="C38:D38"/>
    <mergeCell ref="F38:G38"/>
    <mergeCell ref="A39:B39"/>
    <mergeCell ref="C39:D39"/>
    <mergeCell ref="F39:G39"/>
    <mergeCell ref="A48:B48"/>
    <mergeCell ref="C48:D48"/>
    <mergeCell ref="F48:G48"/>
    <mergeCell ref="A49:B49"/>
    <mergeCell ref="C49:D49"/>
    <mergeCell ref="F49:G49"/>
    <mergeCell ref="A46:B46"/>
    <mergeCell ref="C46:D46"/>
    <mergeCell ref="F46:G46"/>
    <mergeCell ref="A47:B47"/>
    <mergeCell ref="C47:D47"/>
    <mergeCell ref="F47:G47"/>
    <mergeCell ref="A44:B44"/>
    <mergeCell ref="C44:D44"/>
    <mergeCell ref="F44:G44"/>
    <mergeCell ref="A45:B45"/>
    <mergeCell ref="C45:D45"/>
    <mergeCell ref="F45:G45"/>
    <mergeCell ref="A54:G54"/>
    <mergeCell ref="A55:B55"/>
    <mergeCell ref="C55:D55"/>
    <mergeCell ref="F55:G55"/>
    <mergeCell ref="A56:B56"/>
    <mergeCell ref="C56:D56"/>
    <mergeCell ref="F56:G56"/>
    <mergeCell ref="A52:B52"/>
    <mergeCell ref="C52:D52"/>
    <mergeCell ref="F52:G52"/>
    <mergeCell ref="A53:B53"/>
    <mergeCell ref="C53:D53"/>
    <mergeCell ref="F53:G53"/>
    <mergeCell ref="A50:B50"/>
    <mergeCell ref="C50:D50"/>
    <mergeCell ref="F50:G50"/>
    <mergeCell ref="A51:B51"/>
    <mergeCell ref="C51:D51"/>
    <mergeCell ref="F51:G51"/>
    <mergeCell ref="A61:G61"/>
    <mergeCell ref="A62:B62"/>
    <mergeCell ref="C62:D62"/>
    <mergeCell ref="F62:G62"/>
    <mergeCell ref="A63:B63"/>
    <mergeCell ref="C63:D63"/>
    <mergeCell ref="F63:G63"/>
    <mergeCell ref="A59:B59"/>
    <mergeCell ref="C59:D59"/>
    <mergeCell ref="F59:G59"/>
    <mergeCell ref="A60:B60"/>
    <mergeCell ref="C60:D60"/>
    <mergeCell ref="F60:G60"/>
    <mergeCell ref="A57:B57"/>
    <mergeCell ref="C57:D57"/>
    <mergeCell ref="F57:G57"/>
    <mergeCell ref="A58:B58"/>
    <mergeCell ref="C58:D58"/>
    <mergeCell ref="F58:G58"/>
    <mergeCell ref="A68:B68"/>
    <mergeCell ref="C68:D68"/>
    <mergeCell ref="F68:G68"/>
    <mergeCell ref="A69:B69"/>
    <mergeCell ref="C69:D69"/>
    <mergeCell ref="F69:G69"/>
    <mergeCell ref="A66:B66"/>
    <mergeCell ref="C66:D66"/>
    <mergeCell ref="F66:G66"/>
    <mergeCell ref="A67:B67"/>
    <mergeCell ref="C67:D67"/>
    <mergeCell ref="F67:G67"/>
    <mergeCell ref="A64:B64"/>
    <mergeCell ref="C64:D64"/>
    <mergeCell ref="F64:G64"/>
    <mergeCell ref="A65:B65"/>
    <mergeCell ref="C65:D65"/>
    <mergeCell ref="F65:G65"/>
    <mergeCell ref="A74:G74"/>
    <mergeCell ref="A75:B75"/>
    <mergeCell ref="C75:D75"/>
    <mergeCell ref="F75:G75"/>
    <mergeCell ref="A76:B76"/>
    <mergeCell ref="C76:D76"/>
    <mergeCell ref="F76:G76"/>
    <mergeCell ref="A72:B72"/>
    <mergeCell ref="C72:D72"/>
    <mergeCell ref="F72:G72"/>
    <mergeCell ref="A73:B73"/>
    <mergeCell ref="C73:D73"/>
    <mergeCell ref="F73:G73"/>
    <mergeCell ref="A70:B70"/>
    <mergeCell ref="C70:D70"/>
    <mergeCell ref="F70:G70"/>
    <mergeCell ref="A71:B71"/>
    <mergeCell ref="C71:D71"/>
    <mergeCell ref="F71:G71"/>
    <mergeCell ref="A81:B81"/>
    <mergeCell ref="C81:D81"/>
    <mergeCell ref="F81:G81"/>
    <mergeCell ref="A82:B82"/>
    <mergeCell ref="C82:D82"/>
    <mergeCell ref="F82:G82"/>
    <mergeCell ref="A79:B79"/>
    <mergeCell ref="C79:D79"/>
    <mergeCell ref="F79:G79"/>
    <mergeCell ref="A80:B80"/>
    <mergeCell ref="C80:D80"/>
    <mergeCell ref="F80:G80"/>
    <mergeCell ref="A77:B77"/>
    <mergeCell ref="C77:D77"/>
    <mergeCell ref="F77:G77"/>
    <mergeCell ref="A78:B78"/>
    <mergeCell ref="C78:D78"/>
    <mergeCell ref="F78:G78"/>
    <mergeCell ref="A87:B87"/>
    <mergeCell ref="C87:D87"/>
    <mergeCell ref="F87:G87"/>
    <mergeCell ref="A88:B88"/>
    <mergeCell ref="C88:D88"/>
    <mergeCell ref="F88:G88"/>
    <mergeCell ref="A85:B85"/>
    <mergeCell ref="C85:D85"/>
    <mergeCell ref="F85:G85"/>
    <mergeCell ref="A86:B86"/>
    <mergeCell ref="C86:D86"/>
    <mergeCell ref="F86:G86"/>
    <mergeCell ref="A83:B83"/>
    <mergeCell ref="C83:D83"/>
    <mergeCell ref="F83:G83"/>
    <mergeCell ref="A84:B84"/>
    <mergeCell ref="C84:D84"/>
    <mergeCell ref="F84:G84"/>
    <mergeCell ref="A94:B94"/>
    <mergeCell ref="C94:D94"/>
    <mergeCell ref="F94:G94"/>
    <mergeCell ref="A95:B95"/>
    <mergeCell ref="C95:D95"/>
    <mergeCell ref="F95:G95"/>
    <mergeCell ref="A91:B91"/>
    <mergeCell ref="C91:D91"/>
    <mergeCell ref="F91:G91"/>
    <mergeCell ref="A92:G92"/>
    <mergeCell ref="A93:B93"/>
    <mergeCell ref="C93:D93"/>
    <mergeCell ref="F93:G93"/>
    <mergeCell ref="A89:B89"/>
    <mergeCell ref="C89:D89"/>
    <mergeCell ref="F89:G89"/>
    <mergeCell ref="A90:B90"/>
    <mergeCell ref="C90:D90"/>
    <mergeCell ref="F90:G90"/>
    <mergeCell ref="A100:B100"/>
    <mergeCell ref="C100:D100"/>
    <mergeCell ref="F100:G100"/>
    <mergeCell ref="A101:B101"/>
    <mergeCell ref="C101:D101"/>
    <mergeCell ref="F101:G101"/>
    <mergeCell ref="A98:B98"/>
    <mergeCell ref="C98:D98"/>
    <mergeCell ref="F98:G98"/>
    <mergeCell ref="A99:B99"/>
    <mergeCell ref="C99:D99"/>
    <mergeCell ref="F99:G99"/>
    <mergeCell ref="A96:B96"/>
    <mergeCell ref="C96:D96"/>
    <mergeCell ref="F96:G96"/>
    <mergeCell ref="A97:B97"/>
    <mergeCell ref="C97:D97"/>
    <mergeCell ref="F97:G97"/>
    <mergeCell ref="A106:B106"/>
    <mergeCell ref="C106:D106"/>
    <mergeCell ref="F106:G106"/>
    <mergeCell ref="A107:B107"/>
    <mergeCell ref="C107:D107"/>
    <mergeCell ref="F107:G107"/>
    <mergeCell ref="A104:B104"/>
    <mergeCell ref="C104:D104"/>
    <mergeCell ref="F104:G104"/>
    <mergeCell ref="A105:B105"/>
    <mergeCell ref="C105:D105"/>
    <mergeCell ref="F105:G105"/>
    <mergeCell ref="A102:B102"/>
    <mergeCell ref="C102:D102"/>
    <mergeCell ref="F102:G102"/>
    <mergeCell ref="A103:B103"/>
    <mergeCell ref="C103:D103"/>
    <mergeCell ref="F103:G103"/>
    <mergeCell ref="A113:B113"/>
    <mergeCell ref="C113:D113"/>
    <mergeCell ref="F113:G113"/>
    <mergeCell ref="A114:B114"/>
    <mergeCell ref="C114:D114"/>
    <mergeCell ref="F114:G114"/>
    <mergeCell ref="A110:G110"/>
    <mergeCell ref="A111:B111"/>
    <mergeCell ref="C111:D111"/>
    <mergeCell ref="F111:G111"/>
    <mergeCell ref="A112:B112"/>
    <mergeCell ref="C112:D112"/>
    <mergeCell ref="F112:G112"/>
    <mergeCell ref="A108:B108"/>
    <mergeCell ref="C108:D108"/>
    <mergeCell ref="F108:G108"/>
    <mergeCell ref="A109:B109"/>
    <mergeCell ref="C109:D109"/>
    <mergeCell ref="F109:G109"/>
    <mergeCell ref="A119:B119"/>
    <mergeCell ref="C119:D119"/>
    <mergeCell ref="F119:G119"/>
    <mergeCell ref="A120:B120"/>
    <mergeCell ref="C120:D120"/>
    <mergeCell ref="F120:G120"/>
    <mergeCell ref="A117:B117"/>
    <mergeCell ref="C117:D117"/>
    <mergeCell ref="F117:G117"/>
    <mergeCell ref="A118:B118"/>
    <mergeCell ref="C118:D118"/>
    <mergeCell ref="F118:G118"/>
    <mergeCell ref="A115:B115"/>
    <mergeCell ref="C115:D115"/>
    <mergeCell ref="F115:G115"/>
    <mergeCell ref="A116:B116"/>
    <mergeCell ref="C116:D116"/>
    <mergeCell ref="F116:G116"/>
    <mergeCell ref="A125:B125"/>
    <mergeCell ref="C125:D125"/>
    <mergeCell ref="F125:G125"/>
    <mergeCell ref="A126:G126"/>
    <mergeCell ref="A127:B127"/>
    <mergeCell ref="C127:D127"/>
    <mergeCell ref="F127:G127"/>
    <mergeCell ref="A123:B123"/>
    <mergeCell ref="C123:D123"/>
    <mergeCell ref="F123:G123"/>
    <mergeCell ref="A124:B124"/>
    <mergeCell ref="C124:D124"/>
    <mergeCell ref="F124:G124"/>
    <mergeCell ref="A121:B121"/>
    <mergeCell ref="C121:D121"/>
    <mergeCell ref="F121:G121"/>
    <mergeCell ref="A122:B122"/>
    <mergeCell ref="C122:D122"/>
    <mergeCell ref="F122:G122"/>
    <mergeCell ref="A133:B133"/>
    <mergeCell ref="C133:D133"/>
    <mergeCell ref="F133:G133"/>
    <mergeCell ref="A134:B134"/>
    <mergeCell ref="C134:D134"/>
    <mergeCell ref="F134:G134"/>
    <mergeCell ref="A130:G130"/>
    <mergeCell ref="A131:B131"/>
    <mergeCell ref="C131:D131"/>
    <mergeCell ref="F131:G131"/>
    <mergeCell ref="A132:B132"/>
    <mergeCell ref="C132:D132"/>
    <mergeCell ref="F132:G132"/>
    <mergeCell ref="A128:B128"/>
    <mergeCell ref="C128:D128"/>
    <mergeCell ref="F128:G128"/>
    <mergeCell ref="A129:B129"/>
    <mergeCell ref="C129:D129"/>
    <mergeCell ref="F129:G129"/>
    <mergeCell ref="A139:B139"/>
    <mergeCell ref="C139:D139"/>
    <mergeCell ref="F139:G139"/>
    <mergeCell ref="A140:B140"/>
    <mergeCell ref="C140:D140"/>
    <mergeCell ref="F140:G140"/>
    <mergeCell ref="A137:B137"/>
    <mergeCell ref="C137:D137"/>
    <mergeCell ref="F137:G137"/>
    <mergeCell ref="A138:B138"/>
    <mergeCell ref="C138:D138"/>
    <mergeCell ref="F138:G138"/>
    <mergeCell ref="A135:B135"/>
    <mergeCell ref="C135:D135"/>
    <mergeCell ref="F135:G135"/>
    <mergeCell ref="A136:B136"/>
    <mergeCell ref="C136:D136"/>
    <mergeCell ref="F136:G136"/>
    <mergeCell ref="A145:G145"/>
    <mergeCell ref="A146:B146"/>
    <mergeCell ref="C146:D146"/>
    <mergeCell ref="F146:G146"/>
    <mergeCell ref="A147:B147"/>
    <mergeCell ref="C147:D147"/>
    <mergeCell ref="F147:G147"/>
    <mergeCell ref="A143:B143"/>
    <mergeCell ref="C143:D143"/>
    <mergeCell ref="F143:G143"/>
    <mergeCell ref="A144:B144"/>
    <mergeCell ref="C144:D144"/>
    <mergeCell ref="F144:G144"/>
    <mergeCell ref="A141:B141"/>
    <mergeCell ref="C141:D141"/>
    <mergeCell ref="F141:G141"/>
    <mergeCell ref="A142:B142"/>
    <mergeCell ref="C142:D142"/>
    <mergeCell ref="F142:G142"/>
    <mergeCell ref="A152:B152"/>
    <mergeCell ref="C152:D152"/>
    <mergeCell ref="F152:G152"/>
    <mergeCell ref="A153:B153"/>
    <mergeCell ref="C153:D153"/>
    <mergeCell ref="F153:G153"/>
    <mergeCell ref="A150:B150"/>
    <mergeCell ref="C150:D150"/>
    <mergeCell ref="F150:G150"/>
    <mergeCell ref="A151:B151"/>
    <mergeCell ref="C151:D151"/>
    <mergeCell ref="F151:G151"/>
    <mergeCell ref="A148:B148"/>
    <mergeCell ref="C148:D148"/>
    <mergeCell ref="F148:G148"/>
    <mergeCell ref="A149:B149"/>
    <mergeCell ref="C149:D149"/>
    <mergeCell ref="F149:G149"/>
    <mergeCell ref="A158:B158"/>
    <mergeCell ref="C158:D158"/>
    <mergeCell ref="F158:G158"/>
    <mergeCell ref="A159:B159"/>
    <mergeCell ref="C159:D159"/>
    <mergeCell ref="F159:G159"/>
    <mergeCell ref="A156:B156"/>
    <mergeCell ref="C156:D156"/>
    <mergeCell ref="F156:G156"/>
    <mergeCell ref="A157:B157"/>
    <mergeCell ref="C157:D157"/>
    <mergeCell ref="F157:G157"/>
    <mergeCell ref="A154:B154"/>
    <mergeCell ref="C154:D154"/>
    <mergeCell ref="F154:G154"/>
    <mergeCell ref="A155:B155"/>
    <mergeCell ref="C155:D155"/>
    <mergeCell ref="F155:G155"/>
    <mergeCell ref="A165:B165"/>
    <mergeCell ref="C165:D165"/>
    <mergeCell ref="F165:G165"/>
    <mergeCell ref="A166:B166"/>
    <mergeCell ref="C166:D166"/>
    <mergeCell ref="F166:G166"/>
    <mergeCell ref="A162:B162"/>
    <mergeCell ref="C162:D162"/>
    <mergeCell ref="F162:G162"/>
    <mergeCell ref="A163:G163"/>
    <mergeCell ref="A164:B164"/>
    <mergeCell ref="C164:D164"/>
    <mergeCell ref="F164:G164"/>
    <mergeCell ref="A160:B160"/>
    <mergeCell ref="C160:D160"/>
    <mergeCell ref="F160:G160"/>
    <mergeCell ref="A161:B161"/>
    <mergeCell ref="C161:D161"/>
    <mergeCell ref="F161:G161"/>
    <mergeCell ref="A171:B171"/>
    <mergeCell ref="C171:D171"/>
    <mergeCell ref="F171:G171"/>
    <mergeCell ref="A172:B172"/>
    <mergeCell ref="C172:D172"/>
    <mergeCell ref="F172:G172"/>
    <mergeCell ref="A169:B169"/>
    <mergeCell ref="C169:D169"/>
    <mergeCell ref="F169:G169"/>
    <mergeCell ref="A170:B170"/>
    <mergeCell ref="C170:D170"/>
    <mergeCell ref="F170:G170"/>
    <mergeCell ref="A167:B167"/>
    <mergeCell ref="C167:D167"/>
    <mergeCell ref="F167:G167"/>
    <mergeCell ref="A168:B168"/>
    <mergeCell ref="C168:D168"/>
    <mergeCell ref="F168:G168"/>
    <mergeCell ref="A177:B177"/>
    <mergeCell ref="C177:D177"/>
    <mergeCell ref="F177:G177"/>
    <mergeCell ref="A178:B178"/>
    <mergeCell ref="C178:D178"/>
    <mergeCell ref="F178:G178"/>
    <mergeCell ref="A175:B175"/>
    <mergeCell ref="C175:D175"/>
    <mergeCell ref="F175:G175"/>
    <mergeCell ref="A176:B176"/>
    <mergeCell ref="C176:D176"/>
    <mergeCell ref="F176:G176"/>
    <mergeCell ref="A173:B173"/>
    <mergeCell ref="C173:D173"/>
    <mergeCell ref="F173:G173"/>
    <mergeCell ref="A174:B174"/>
    <mergeCell ref="C174:D174"/>
    <mergeCell ref="F174:G174"/>
    <mergeCell ref="A183:G183"/>
    <mergeCell ref="A184:B184"/>
    <mergeCell ref="C184:D184"/>
    <mergeCell ref="F184:G184"/>
    <mergeCell ref="A185:B185"/>
    <mergeCell ref="C185:D185"/>
    <mergeCell ref="F185:G185"/>
    <mergeCell ref="A181:B181"/>
    <mergeCell ref="C181:D181"/>
    <mergeCell ref="F181:G181"/>
    <mergeCell ref="A182:B182"/>
    <mergeCell ref="C182:D182"/>
    <mergeCell ref="F182:G182"/>
    <mergeCell ref="A179:B179"/>
    <mergeCell ref="C179:D179"/>
    <mergeCell ref="F179:G179"/>
    <mergeCell ref="A180:B180"/>
    <mergeCell ref="C180:D180"/>
    <mergeCell ref="F180:G180"/>
    <mergeCell ref="A190:B190"/>
    <mergeCell ref="C190:D190"/>
    <mergeCell ref="F190:G190"/>
    <mergeCell ref="A191:B191"/>
    <mergeCell ref="C191:D191"/>
    <mergeCell ref="F191:G191"/>
    <mergeCell ref="A188:B188"/>
    <mergeCell ref="C188:D188"/>
    <mergeCell ref="F188:G188"/>
    <mergeCell ref="A189:B189"/>
    <mergeCell ref="C189:D189"/>
    <mergeCell ref="F189:G189"/>
    <mergeCell ref="A186:B186"/>
    <mergeCell ref="C186:D186"/>
    <mergeCell ref="F186:G186"/>
    <mergeCell ref="A187:B187"/>
    <mergeCell ref="C187:D187"/>
    <mergeCell ref="F187:G187"/>
    <mergeCell ref="A196:B196"/>
    <mergeCell ref="C196:D196"/>
    <mergeCell ref="F196:G196"/>
    <mergeCell ref="A197:B197"/>
    <mergeCell ref="C197:D197"/>
    <mergeCell ref="F197:G197"/>
    <mergeCell ref="A194:B194"/>
    <mergeCell ref="C194:D194"/>
    <mergeCell ref="F194:G194"/>
    <mergeCell ref="A195:B195"/>
    <mergeCell ref="C195:D195"/>
    <mergeCell ref="F195:G195"/>
    <mergeCell ref="A192:B192"/>
    <mergeCell ref="C192:D192"/>
    <mergeCell ref="F192:G192"/>
    <mergeCell ref="A193:B193"/>
    <mergeCell ref="C193:D193"/>
    <mergeCell ref="F193:G193"/>
    <mergeCell ref="A203:G203"/>
    <mergeCell ref="A204:B204"/>
    <mergeCell ref="C204:D204"/>
    <mergeCell ref="F204:G204"/>
    <mergeCell ref="A205:B205"/>
    <mergeCell ref="C205:D205"/>
    <mergeCell ref="F205:G205"/>
    <mergeCell ref="A201:B201"/>
    <mergeCell ref="C201:D201"/>
    <mergeCell ref="F201:G201"/>
    <mergeCell ref="A202:B202"/>
    <mergeCell ref="C202:D202"/>
    <mergeCell ref="F202:G202"/>
    <mergeCell ref="A198:B198"/>
    <mergeCell ref="C198:D198"/>
    <mergeCell ref="F198:G198"/>
    <mergeCell ref="A199:G199"/>
    <mergeCell ref="A200:B200"/>
    <mergeCell ref="C200:D200"/>
    <mergeCell ref="F200:G200"/>
    <mergeCell ref="A210:B210"/>
    <mergeCell ref="C210:D210"/>
    <mergeCell ref="F210:G210"/>
    <mergeCell ref="A211:B211"/>
    <mergeCell ref="C211:D211"/>
    <mergeCell ref="F211:G211"/>
    <mergeCell ref="A208:B208"/>
    <mergeCell ref="C208:D208"/>
    <mergeCell ref="F208:G208"/>
    <mergeCell ref="A209:B209"/>
    <mergeCell ref="C209:D209"/>
    <mergeCell ref="F209:G209"/>
    <mergeCell ref="A206:B206"/>
    <mergeCell ref="C206:D206"/>
    <mergeCell ref="F206:G206"/>
    <mergeCell ref="A207:B207"/>
    <mergeCell ref="C207:D207"/>
    <mergeCell ref="F207:G207"/>
    <mergeCell ref="A216:B216"/>
    <mergeCell ref="C216:D216"/>
    <mergeCell ref="F216:G216"/>
    <mergeCell ref="A217:B217"/>
    <mergeCell ref="C217:D217"/>
    <mergeCell ref="F217:G217"/>
    <mergeCell ref="A214:B214"/>
    <mergeCell ref="C214:D214"/>
    <mergeCell ref="F214:G214"/>
    <mergeCell ref="A215:B215"/>
    <mergeCell ref="C215:D215"/>
    <mergeCell ref="F215:G215"/>
    <mergeCell ref="A212:B212"/>
    <mergeCell ref="C212:D212"/>
    <mergeCell ref="F212:G212"/>
    <mergeCell ref="A213:B213"/>
    <mergeCell ref="C213:D213"/>
    <mergeCell ref="F213:G213"/>
    <mergeCell ref="A223:B223"/>
    <mergeCell ref="C223:D223"/>
    <mergeCell ref="F223:G223"/>
    <mergeCell ref="A224:B224"/>
    <mergeCell ref="C224:D224"/>
    <mergeCell ref="F224:G224"/>
    <mergeCell ref="A220:G220"/>
    <mergeCell ref="A221:B221"/>
    <mergeCell ref="C221:D221"/>
    <mergeCell ref="F221:G221"/>
    <mergeCell ref="A222:B222"/>
    <mergeCell ref="C222:D222"/>
    <mergeCell ref="F222:G222"/>
    <mergeCell ref="A218:B218"/>
    <mergeCell ref="C218:D218"/>
    <mergeCell ref="F218:G218"/>
    <mergeCell ref="A219:B219"/>
    <mergeCell ref="C219:D219"/>
    <mergeCell ref="F219:G219"/>
    <mergeCell ref="A229:B229"/>
    <mergeCell ref="C229:D229"/>
    <mergeCell ref="F229:G229"/>
    <mergeCell ref="A230:B230"/>
    <mergeCell ref="C230:D230"/>
    <mergeCell ref="F230:G230"/>
    <mergeCell ref="A227:B227"/>
    <mergeCell ref="C227:D227"/>
    <mergeCell ref="F227:G227"/>
    <mergeCell ref="A228:B228"/>
    <mergeCell ref="C228:D228"/>
    <mergeCell ref="F228:G228"/>
    <mergeCell ref="A225:B225"/>
    <mergeCell ref="C225:D225"/>
    <mergeCell ref="F225:G225"/>
    <mergeCell ref="A226:B226"/>
    <mergeCell ref="C226:D226"/>
    <mergeCell ref="F226:G226"/>
    <mergeCell ref="A235:B235"/>
    <mergeCell ref="C235:D235"/>
    <mergeCell ref="F235:G235"/>
    <mergeCell ref="A236:B236"/>
    <mergeCell ref="C236:D236"/>
    <mergeCell ref="F236:G236"/>
    <mergeCell ref="A233:B233"/>
    <mergeCell ref="C233:D233"/>
    <mergeCell ref="F233:G233"/>
    <mergeCell ref="A234:B234"/>
    <mergeCell ref="C234:D234"/>
    <mergeCell ref="F234:G234"/>
    <mergeCell ref="A231:B231"/>
    <mergeCell ref="C231:D231"/>
    <mergeCell ref="F231:G231"/>
    <mergeCell ref="A232:B232"/>
    <mergeCell ref="C232:D232"/>
    <mergeCell ref="F232:G232"/>
    <mergeCell ref="A242:B242"/>
    <mergeCell ref="C242:D242"/>
    <mergeCell ref="F242:G242"/>
    <mergeCell ref="A243:B243"/>
    <mergeCell ref="C243:D243"/>
    <mergeCell ref="F243:G243"/>
    <mergeCell ref="A240:B240"/>
    <mergeCell ref="C240:D240"/>
    <mergeCell ref="F240:G240"/>
    <mergeCell ref="A241:B241"/>
    <mergeCell ref="C241:D241"/>
    <mergeCell ref="F241:G241"/>
    <mergeCell ref="A237:B237"/>
    <mergeCell ref="C237:D237"/>
    <mergeCell ref="F237:G237"/>
    <mergeCell ref="A238:G238"/>
    <mergeCell ref="A239:B239"/>
    <mergeCell ref="C239:D239"/>
    <mergeCell ref="F239:G239"/>
    <mergeCell ref="A248:B248"/>
    <mergeCell ref="C248:D248"/>
    <mergeCell ref="F248:G248"/>
    <mergeCell ref="A249:B249"/>
    <mergeCell ref="C249:D249"/>
    <mergeCell ref="F249:G249"/>
    <mergeCell ref="A246:B246"/>
    <mergeCell ref="C246:D246"/>
    <mergeCell ref="F246:G246"/>
    <mergeCell ref="A247:B247"/>
    <mergeCell ref="C247:D247"/>
    <mergeCell ref="F247:G247"/>
    <mergeCell ref="A244:B244"/>
    <mergeCell ref="C244:D244"/>
    <mergeCell ref="F244:G244"/>
    <mergeCell ref="A245:B245"/>
    <mergeCell ref="C245:D245"/>
    <mergeCell ref="F245:G245"/>
    <mergeCell ref="A254:B254"/>
    <mergeCell ref="C254:D254"/>
    <mergeCell ref="F254:G254"/>
    <mergeCell ref="A255:G255"/>
    <mergeCell ref="A256:B256"/>
    <mergeCell ref="C256:D256"/>
    <mergeCell ref="F256:G256"/>
    <mergeCell ref="A252:B252"/>
    <mergeCell ref="C252:D252"/>
    <mergeCell ref="F252:G252"/>
    <mergeCell ref="A253:B253"/>
    <mergeCell ref="C253:D253"/>
    <mergeCell ref="F253:G253"/>
    <mergeCell ref="A250:B250"/>
    <mergeCell ref="C250:D250"/>
    <mergeCell ref="F250:G250"/>
    <mergeCell ref="A251:B251"/>
    <mergeCell ref="C251:D251"/>
    <mergeCell ref="F251:G251"/>
    <mergeCell ref="A261:B261"/>
    <mergeCell ref="C261:D261"/>
    <mergeCell ref="F261:G261"/>
    <mergeCell ref="A262:B262"/>
    <mergeCell ref="C262:D262"/>
    <mergeCell ref="F262:G262"/>
    <mergeCell ref="A259:B259"/>
    <mergeCell ref="C259:D259"/>
    <mergeCell ref="F259:G259"/>
    <mergeCell ref="A260:B260"/>
    <mergeCell ref="C260:D260"/>
    <mergeCell ref="F260:G260"/>
    <mergeCell ref="A257:B257"/>
    <mergeCell ref="C257:D257"/>
    <mergeCell ref="F257:G257"/>
    <mergeCell ref="A258:B258"/>
    <mergeCell ref="C258:D258"/>
    <mergeCell ref="F258:G258"/>
    <mergeCell ref="A267:B267"/>
    <mergeCell ref="C267:D267"/>
    <mergeCell ref="F267:G267"/>
    <mergeCell ref="A268:G268"/>
    <mergeCell ref="A269:B269"/>
    <mergeCell ref="C269:D269"/>
    <mergeCell ref="F269:G269"/>
    <mergeCell ref="A265:B265"/>
    <mergeCell ref="C265:D265"/>
    <mergeCell ref="F265:G265"/>
    <mergeCell ref="A266:B266"/>
    <mergeCell ref="C266:D266"/>
    <mergeCell ref="F266:G266"/>
    <mergeCell ref="A263:B263"/>
    <mergeCell ref="C263:D263"/>
    <mergeCell ref="F263:G263"/>
    <mergeCell ref="A264:B264"/>
    <mergeCell ref="C264:D264"/>
    <mergeCell ref="F264:G264"/>
    <mergeCell ref="A274:G274"/>
    <mergeCell ref="A275:B275"/>
    <mergeCell ref="C275:D275"/>
    <mergeCell ref="F275:G275"/>
    <mergeCell ref="A276:B276"/>
    <mergeCell ref="C276:D276"/>
    <mergeCell ref="F276:G276"/>
    <mergeCell ref="A272:B272"/>
    <mergeCell ref="C272:D272"/>
    <mergeCell ref="F272:G272"/>
    <mergeCell ref="A273:B273"/>
    <mergeCell ref="C273:D273"/>
    <mergeCell ref="F273:G273"/>
    <mergeCell ref="A270:B270"/>
    <mergeCell ref="C270:D270"/>
    <mergeCell ref="F270:G270"/>
    <mergeCell ref="A271:B271"/>
    <mergeCell ref="C271:D271"/>
    <mergeCell ref="F271:G271"/>
    <mergeCell ref="A281:B281"/>
    <mergeCell ref="C281:D281"/>
    <mergeCell ref="F281:G281"/>
    <mergeCell ref="A282:B282"/>
    <mergeCell ref="C282:D282"/>
    <mergeCell ref="F282:G282"/>
    <mergeCell ref="A279:B279"/>
    <mergeCell ref="C279:D279"/>
    <mergeCell ref="F279:G279"/>
    <mergeCell ref="A280:B280"/>
    <mergeCell ref="C280:D280"/>
    <mergeCell ref="F280:G280"/>
    <mergeCell ref="A277:B277"/>
    <mergeCell ref="C277:D277"/>
    <mergeCell ref="F277:G277"/>
    <mergeCell ref="A278:B278"/>
    <mergeCell ref="C278:D278"/>
    <mergeCell ref="F278:G278"/>
    <mergeCell ref="A287:B287"/>
    <mergeCell ref="C287:D287"/>
    <mergeCell ref="F287:G287"/>
    <mergeCell ref="A288:B288"/>
    <mergeCell ref="C288:D288"/>
    <mergeCell ref="F288:G288"/>
    <mergeCell ref="A285:B285"/>
    <mergeCell ref="C285:D285"/>
    <mergeCell ref="F285:G285"/>
    <mergeCell ref="A286:B286"/>
    <mergeCell ref="C286:D286"/>
    <mergeCell ref="F286:G286"/>
    <mergeCell ref="A283:B283"/>
    <mergeCell ref="C283:D283"/>
    <mergeCell ref="F283:G283"/>
    <mergeCell ref="A284:B284"/>
    <mergeCell ref="C284:D284"/>
    <mergeCell ref="F284:G284"/>
    <mergeCell ref="A294:B294"/>
    <mergeCell ref="C294:D294"/>
    <mergeCell ref="F294:G294"/>
    <mergeCell ref="A295:B295"/>
    <mergeCell ref="C295:D295"/>
    <mergeCell ref="F295:G295"/>
    <mergeCell ref="A291:G291"/>
    <mergeCell ref="A292:B292"/>
    <mergeCell ref="C292:D292"/>
    <mergeCell ref="F292:G292"/>
    <mergeCell ref="A293:B293"/>
    <mergeCell ref="C293:D293"/>
    <mergeCell ref="F293:G293"/>
    <mergeCell ref="A289:B289"/>
    <mergeCell ref="C289:D289"/>
    <mergeCell ref="F289:G289"/>
    <mergeCell ref="A290:B290"/>
    <mergeCell ref="C290:D290"/>
    <mergeCell ref="F290:G290"/>
    <mergeCell ref="A300:G300"/>
    <mergeCell ref="A301:B301"/>
    <mergeCell ref="C301:D301"/>
    <mergeCell ref="F301:G301"/>
    <mergeCell ref="A302:B302"/>
    <mergeCell ref="C302:D302"/>
    <mergeCell ref="F302:G302"/>
    <mergeCell ref="A298:B298"/>
    <mergeCell ref="C298:D298"/>
    <mergeCell ref="F298:G298"/>
    <mergeCell ref="A299:B299"/>
    <mergeCell ref="C299:D299"/>
    <mergeCell ref="F299:G299"/>
    <mergeCell ref="A296:B296"/>
    <mergeCell ref="C296:D296"/>
    <mergeCell ref="F296:G296"/>
    <mergeCell ref="A297:B297"/>
    <mergeCell ref="C297:D297"/>
    <mergeCell ref="F297:G297"/>
    <mergeCell ref="A308:B308"/>
    <mergeCell ref="C308:D308"/>
    <mergeCell ref="F308:G308"/>
    <mergeCell ref="A309:B309"/>
    <mergeCell ref="C309:D309"/>
    <mergeCell ref="F309:G309"/>
    <mergeCell ref="A306:B306"/>
    <mergeCell ref="C306:D306"/>
    <mergeCell ref="F306:G306"/>
    <mergeCell ref="A307:B307"/>
    <mergeCell ref="C307:D307"/>
    <mergeCell ref="F307:G307"/>
    <mergeCell ref="A303:G303"/>
    <mergeCell ref="A304:B304"/>
    <mergeCell ref="C304:D304"/>
    <mergeCell ref="F304:G304"/>
    <mergeCell ref="A305:B305"/>
    <mergeCell ref="C305:D305"/>
    <mergeCell ref="F305:G305"/>
    <mergeCell ref="A314:B314"/>
    <mergeCell ref="C314:D314"/>
    <mergeCell ref="F314:G314"/>
    <mergeCell ref="A315:B315"/>
    <mergeCell ref="C315:D315"/>
    <mergeCell ref="F315:G315"/>
    <mergeCell ref="A312:B312"/>
    <mergeCell ref="C312:D312"/>
    <mergeCell ref="F312:G312"/>
    <mergeCell ref="A313:B313"/>
    <mergeCell ref="C313:D313"/>
    <mergeCell ref="F313:G313"/>
    <mergeCell ref="A310:B310"/>
    <mergeCell ref="C310:D310"/>
    <mergeCell ref="F310:G310"/>
    <mergeCell ref="A311:B311"/>
    <mergeCell ref="C311:D311"/>
    <mergeCell ref="F311:G311"/>
    <mergeCell ref="A320:G320"/>
    <mergeCell ref="A321:B321"/>
    <mergeCell ref="C321:D321"/>
    <mergeCell ref="F321:G321"/>
    <mergeCell ref="A322:B322"/>
    <mergeCell ref="C322:D322"/>
    <mergeCell ref="F322:G322"/>
    <mergeCell ref="A318:B318"/>
    <mergeCell ref="C318:D318"/>
    <mergeCell ref="F318:G318"/>
    <mergeCell ref="A319:B319"/>
    <mergeCell ref="C319:D319"/>
    <mergeCell ref="F319:G319"/>
    <mergeCell ref="A316:B316"/>
    <mergeCell ref="C316:D316"/>
    <mergeCell ref="F316:G316"/>
    <mergeCell ref="A317:B317"/>
    <mergeCell ref="C317:D317"/>
    <mergeCell ref="F317:G317"/>
    <mergeCell ref="A327:B327"/>
    <mergeCell ref="C327:D327"/>
    <mergeCell ref="F327:G327"/>
    <mergeCell ref="A328:B328"/>
    <mergeCell ref="C328:D328"/>
    <mergeCell ref="F328:G328"/>
    <mergeCell ref="A325:B325"/>
    <mergeCell ref="C325:D325"/>
    <mergeCell ref="F325:G325"/>
    <mergeCell ref="A326:B326"/>
    <mergeCell ref="C326:D326"/>
    <mergeCell ref="F326:G326"/>
    <mergeCell ref="A323:B323"/>
    <mergeCell ref="C323:D323"/>
    <mergeCell ref="F323:G323"/>
    <mergeCell ref="A324:B324"/>
    <mergeCell ref="C324:D324"/>
    <mergeCell ref="F324:G324"/>
    <mergeCell ref="A333:B333"/>
    <mergeCell ref="C333:D333"/>
    <mergeCell ref="F333:G333"/>
    <mergeCell ref="A334:B334"/>
    <mergeCell ref="C334:D334"/>
    <mergeCell ref="F334:G334"/>
    <mergeCell ref="A331:B331"/>
    <mergeCell ref="C331:D331"/>
    <mergeCell ref="F331:G331"/>
    <mergeCell ref="A332:B332"/>
    <mergeCell ref="C332:D332"/>
    <mergeCell ref="F332:G332"/>
    <mergeCell ref="A329:B329"/>
    <mergeCell ref="C329:D329"/>
    <mergeCell ref="F329:G329"/>
    <mergeCell ref="A330:B330"/>
    <mergeCell ref="C330:D330"/>
    <mergeCell ref="F330:G330"/>
    <mergeCell ref="A341:B341"/>
    <mergeCell ref="C341:D341"/>
    <mergeCell ref="F341:G341"/>
    <mergeCell ref="A342:B342"/>
    <mergeCell ref="C342:D342"/>
    <mergeCell ref="F342:G342"/>
    <mergeCell ref="A338:G338"/>
    <mergeCell ref="A339:B339"/>
    <mergeCell ref="C339:D339"/>
    <mergeCell ref="F339:G339"/>
    <mergeCell ref="A340:B340"/>
    <mergeCell ref="C340:D340"/>
    <mergeCell ref="F340:G340"/>
    <mergeCell ref="A335:B335"/>
    <mergeCell ref="C335:D335"/>
    <mergeCell ref="F335:G335"/>
    <mergeCell ref="A336:G336"/>
    <mergeCell ref="A337:B337"/>
    <mergeCell ref="C337:D337"/>
    <mergeCell ref="F337:G337"/>
    <mergeCell ref="A347:B347"/>
    <mergeCell ref="C347:D347"/>
    <mergeCell ref="F347:G347"/>
    <mergeCell ref="A348:B348"/>
    <mergeCell ref="C348:D348"/>
    <mergeCell ref="F348:G348"/>
    <mergeCell ref="A345:B345"/>
    <mergeCell ref="C345:D345"/>
    <mergeCell ref="F345:G345"/>
    <mergeCell ref="A346:B346"/>
    <mergeCell ref="C346:D346"/>
    <mergeCell ref="F346:G346"/>
    <mergeCell ref="A343:B343"/>
    <mergeCell ref="C343:D343"/>
    <mergeCell ref="F343:G343"/>
    <mergeCell ref="A344:B344"/>
    <mergeCell ref="C344:D344"/>
    <mergeCell ref="F344:G344"/>
    <mergeCell ref="A355:B355"/>
    <mergeCell ref="C355:D355"/>
    <mergeCell ref="F355:G355"/>
    <mergeCell ref="A356:B356"/>
    <mergeCell ref="C356:D356"/>
    <mergeCell ref="F356:G356"/>
    <mergeCell ref="A352:G352"/>
    <mergeCell ref="A353:B353"/>
    <mergeCell ref="C353:D353"/>
    <mergeCell ref="F353:G353"/>
    <mergeCell ref="A354:B354"/>
    <mergeCell ref="C354:D354"/>
    <mergeCell ref="F354:G354"/>
    <mergeCell ref="A349:G349"/>
    <mergeCell ref="A350:B350"/>
    <mergeCell ref="C350:D350"/>
    <mergeCell ref="F350:G350"/>
    <mergeCell ref="A351:B351"/>
    <mergeCell ref="C351:D351"/>
    <mergeCell ref="F351:G351"/>
    <mergeCell ref="A361:B361"/>
    <mergeCell ref="C361:D361"/>
    <mergeCell ref="F361:G361"/>
    <mergeCell ref="A362:B362"/>
    <mergeCell ref="C362:D362"/>
    <mergeCell ref="F362:G362"/>
    <mergeCell ref="A359:B359"/>
    <mergeCell ref="C359:D359"/>
    <mergeCell ref="F359:G359"/>
    <mergeCell ref="A360:B360"/>
    <mergeCell ref="C360:D360"/>
    <mergeCell ref="F360:G360"/>
    <mergeCell ref="A357:B357"/>
    <mergeCell ref="C357:D357"/>
    <mergeCell ref="F357:G357"/>
    <mergeCell ref="A358:B358"/>
    <mergeCell ref="C358:D358"/>
    <mergeCell ref="F358:G358"/>
    <mergeCell ref="A367:B367"/>
    <mergeCell ref="C367:D367"/>
    <mergeCell ref="F367:G367"/>
    <mergeCell ref="A368:B368"/>
    <mergeCell ref="C368:D368"/>
    <mergeCell ref="F368:G368"/>
    <mergeCell ref="A365:B365"/>
    <mergeCell ref="C365:D365"/>
    <mergeCell ref="F365:G365"/>
    <mergeCell ref="A366:B366"/>
    <mergeCell ref="C366:D366"/>
    <mergeCell ref="F366:G366"/>
    <mergeCell ref="A363:B363"/>
    <mergeCell ref="C363:D363"/>
    <mergeCell ref="F363:G363"/>
    <mergeCell ref="A364:B364"/>
    <mergeCell ref="C364:D364"/>
    <mergeCell ref="F364:G364"/>
    <mergeCell ref="A374:B374"/>
    <mergeCell ref="C374:D374"/>
    <mergeCell ref="F374:G374"/>
    <mergeCell ref="A375:B375"/>
    <mergeCell ref="C375:D375"/>
    <mergeCell ref="F375:G375"/>
    <mergeCell ref="A372:B372"/>
    <mergeCell ref="C372:D372"/>
    <mergeCell ref="F372:G372"/>
    <mergeCell ref="A373:B373"/>
    <mergeCell ref="C373:D373"/>
    <mergeCell ref="F373:G373"/>
    <mergeCell ref="A369:B369"/>
    <mergeCell ref="C369:D369"/>
    <mergeCell ref="F369:G369"/>
    <mergeCell ref="A370:G370"/>
    <mergeCell ref="A371:B371"/>
    <mergeCell ref="C371:D371"/>
    <mergeCell ref="F371:G371"/>
    <mergeCell ref="A380:B380"/>
    <mergeCell ref="C380:D380"/>
    <mergeCell ref="F380:G380"/>
    <mergeCell ref="A381:B381"/>
    <mergeCell ref="C381:D381"/>
    <mergeCell ref="F381:G381"/>
    <mergeCell ref="A378:B378"/>
    <mergeCell ref="C378:D378"/>
    <mergeCell ref="F378:G378"/>
    <mergeCell ref="A379:B379"/>
    <mergeCell ref="C379:D379"/>
    <mergeCell ref="F379:G379"/>
    <mergeCell ref="A376:B376"/>
    <mergeCell ref="C376:D376"/>
    <mergeCell ref="F376:G376"/>
    <mergeCell ref="A377:B377"/>
    <mergeCell ref="C377:D377"/>
    <mergeCell ref="F377:G377"/>
    <mergeCell ref="A386:B386"/>
    <mergeCell ref="C386:D386"/>
    <mergeCell ref="F386:G386"/>
    <mergeCell ref="A387:B387"/>
    <mergeCell ref="C387:D387"/>
    <mergeCell ref="F387:G387"/>
    <mergeCell ref="A384:B384"/>
    <mergeCell ref="C384:D384"/>
    <mergeCell ref="F384:G384"/>
    <mergeCell ref="A385:B385"/>
    <mergeCell ref="C385:D385"/>
    <mergeCell ref="F385:G385"/>
    <mergeCell ref="A382:B382"/>
    <mergeCell ref="C382:D382"/>
    <mergeCell ref="F382:G382"/>
    <mergeCell ref="A383:B383"/>
    <mergeCell ref="C383:D383"/>
    <mergeCell ref="F383:G383"/>
    <mergeCell ref="A393:B393"/>
    <mergeCell ref="C393:D393"/>
    <mergeCell ref="F393:G393"/>
    <mergeCell ref="A394:B394"/>
    <mergeCell ref="C394:D394"/>
    <mergeCell ref="F394:G394"/>
    <mergeCell ref="A391:B391"/>
    <mergeCell ref="C391:D391"/>
    <mergeCell ref="F391:G391"/>
    <mergeCell ref="A392:B392"/>
    <mergeCell ref="C392:D392"/>
    <mergeCell ref="F392:G392"/>
    <mergeCell ref="A388:G388"/>
    <mergeCell ref="A389:B389"/>
    <mergeCell ref="C389:D389"/>
    <mergeCell ref="F389:G389"/>
    <mergeCell ref="A390:B390"/>
    <mergeCell ref="C390:D390"/>
    <mergeCell ref="F390:G390"/>
    <mergeCell ref="H1:J2"/>
    <mergeCell ref="A405:G405"/>
    <mergeCell ref="A403:B403"/>
    <mergeCell ref="C403:D403"/>
    <mergeCell ref="F403:G403"/>
    <mergeCell ref="A404:B404"/>
    <mergeCell ref="C404:D404"/>
    <mergeCell ref="F404:G404"/>
    <mergeCell ref="A401:B401"/>
    <mergeCell ref="C401:D401"/>
    <mergeCell ref="F401:G401"/>
    <mergeCell ref="A402:B402"/>
    <mergeCell ref="C402:D402"/>
    <mergeCell ref="F402:G402"/>
    <mergeCell ref="A399:B399"/>
    <mergeCell ref="C399:D399"/>
    <mergeCell ref="F399:G399"/>
    <mergeCell ref="A400:B400"/>
    <mergeCell ref="C400:D400"/>
    <mergeCell ref="F400:G400"/>
    <mergeCell ref="A397:B397"/>
    <mergeCell ref="C397:D397"/>
    <mergeCell ref="F397:G397"/>
    <mergeCell ref="A398:B398"/>
    <mergeCell ref="C398:D398"/>
    <mergeCell ref="F398:G398"/>
    <mergeCell ref="A395:B395"/>
    <mergeCell ref="C395:D395"/>
    <mergeCell ref="F395:G395"/>
    <mergeCell ref="A396:B396"/>
    <mergeCell ref="C396:D396"/>
    <mergeCell ref="F396:G396"/>
  </mergeCells>
  <pageMargins left="0.25" right="0.25" top="0.75" bottom="0.75" header="0.3" footer="0.3"/>
  <pageSetup paperSize="9" scale="1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2"/>
  <sheetViews>
    <sheetView tabSelected="1" zoomScale="85" zoomScaleNormal="85" workbookViewId="0">
      <pane xSplit="3" ySplit="4" topLeftCell="F25" activePane="bottomRight" state="frozen"/>
      <selection pane="topRight" activeCell="E1" sqref="E1"/>
      <selection pane="bottomLeft" activeCell="A5" sqref="A5"/>
      <selection pane="bottomRight" activeCell="Q6" sqref="Q6:Q31"/>
    </sheetView>
  </sheetViews>
  <sheetFormatPr defaultRowHeight="15" x14ac:dyDescent="0.25"/>
  <cols>
    <col min="1" max="1" width="3.5703125" bestFit="1" customWidth="1"/>
    <col min="2" max="2" width="12.5703125" bestFit="1" customWidth="1"/>
    <col min="3" max="3" width="14.7109375" customWidth="1"/>
    <col min="4" max="4" width="15.140625" customWidth="1"/>
    <col min="5" max="5" width="13.140625" customWidth="1"/>
    <col min="6" max="7" width="15" customWidth="1"/>
    <col min="8" max="8" width="15.140625" customWidth="1"/>
    <col min="9" max="9" width="14.5703125" customWidth="1"/>
    <col min="10" max="10" width="16.28515625" customWidth="1"/>
    <col min="11" max="11" width="15.140625" customWidth="1"/>
    <col min="12" max="12" width="14.7109375" customWidth="1"/>
    <col min="13" max="13" width="12.7109375" customWidth="1"/>
    <col min="14" max="14" width="20.42578125" customWidth="1"/>
    <col min="15" max="15" width="15.28515625" customWidth="1"/>
    <col min="16" max="16" width="16.140625" customWidth="1"/>
    <col min="17" max="17" width="18.140625" customWidth="1"/>
  </cols>
  <sheetData>
    <row r="1" spans="1:17" ht="28.5" x14ac:dyDescent="0.45">
      <c r="A1" s="58" t="s">
        <v>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15.75" thickBot="1" x14ac:dyDescent="0.3">
      <c r="A2" s="59" t="s">
        <v>98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7" s="7" customFormat="1" ht="43.5" customHeight="1" x14ac:dyDescent="0.25">
      <c r="A3" s="60" t="s">
        <v>3</v>
      </c>
      <c r="B3" s="62" t="s">
        <v>0</v>
      </c>
      <c r="C3" s="63"/>
      <c r="D3" s="66" t="s">
        <v>99</v>
      </c>
      <c r="E3" s="68" t="s">
        <v>100</v>
      </c>
      <c r="F3" s="70" t="s">
        <v>101</v>
      </c>
      <c r="G3" s="72" t="s">
        <v>102</v>
      </c>
      <c r="H3" s="66" t="s">
        <v>103</v>
      </c>
      <c r="I3" s="74" t="s">
        <v>41</v>
      </c>
      <c r="J3" s="75"/>
      <c r="K3" s="74" t="s">
        <v>35</v>
      </c>
      <c r="L3" s="75"/>
      <c r="M3" s="66" t="s">
        <v>37</v>
      </c>
      <c r="N3" s="66" t="s">
        <v>36</v>
      </c>
      <c r="O3" s="66" t="s">
        <v>8</v>
      </c>
      <c r="P3" s="51" t="s">
        <v>115</v>
      </c>
      <c r="Q3" s="56" t="s">
        <v>39</v>
      </c>
    </row>
    <row r="4" spans="1:17" s="7" customFormat="1" ht="69" customHeight="1" thickBot="1" x14ac:dyDescent="0.3">
      <c r="A4" s="61"/>
      <c r="B4" s="64"/>
      <c r="C4" s="65"/>
      <c r="D4" s="67"/>
      <c r="E4" s="69"/>
      <c r="F4" s="71"/>
      <c r="G4" s="73"/>
      <c r="H4" s="67"/>
      <c r="I4" s="15" t="s">
        <v>1</v>
      </c>
      <c r="J4" s="15" t="s">
        <v>2</v>
      </c>
      <c r="K4" s="15" t="s">
        <v>1</v>
      </c>
      <c r="L4" s="15" t="s">
        <v>2</v>
      </c>
      <c r="M4" s="67"/>
      <c r="N4" s="67"/>
      <c r="O4" s="67"/>
      <c r="P4" s="52"/>
      <c r="Q4" s="57"/>
    </row>
    <row r="5" spans="1:17" x14ac:dyDescent="0.25">
      <c r="A5" s="8">
        <v>1</v>
      </c>
      <c r="B5" s="6" t="s">
        <v>42</v>
      </c>
      <c r="C5" s="6"/>
      <c r="D5" s="10"/>
      <c r="E5" s="10"/>
      <c r="F5" s="6"/>
      <c r="G5" s="10"/>
      <c r="H5" s="10"/>
      <c r="I5" s="17"/>
      <c r="J5" s="10"/>
      <c r="K5" s="10"/>
      <c r="L5" s="10"/>
      <c r="M5" s="10"/>
      <c r="N5" s="10"/>
      <c r="O5" s="10"/>
      <c r="P5" s="16"/>
      <c r="Q5" s="18">
        <f t="shared" ref="Q5:Q19" si="0">D5-G5-H5-J5-L5-N5-O5</f>
        <v>0</v>
      </c>
    </row>
    <row r="6" spans="1:17" ht="90" x14ac:dyDescent="0.25">
      <c r="A6" s="5">
        <v>2</v>
      </c>
      <c r="B6" s="6" t="s">
        <v>42</v>
      </c>
      <c r="C6" s="1" t="s">
        <v>43</v>
      </c>
      <c r="D6" s="9">
        <v>1369322.96</v>
      </c>
      <c r="E6" s="9">
        <v>1357839.07</v>
      </c>
      <c r="F6" s="1">
        <v>1217647.28</v>
      </c>
      <c r="G6" s="9">
        <v>230359.07</v>
      </c>
      <c r="H6" s="10">
        <f t="shared" ref="H6:H21" si="1">F6-G6</f>
        <v>987288.21</v>
      </c>
      <c r="I6" s="38" t="s">
        <v>108</v>
      </c>
      <c r="J6" s="37" t="s">
        <v>109</v>
      </c>
      <c r="K6" s="29"/>
      <c r="L6" s="3"/>
      <c r="M6" s="3">
        <v>5530.2</v>
      </c>
      <c r="N6" s="10">
        <v>1046922.16</v>
      </c>
      <c r="O6" s="10">
        <v>45402.94</v>
      </c>
      <c r="P6" s="16">
        <v>1193695.1000000001</v>
      </c>
      <c r="Q6" s="18">
        <f>E6-P6</f>
        <v>164143.96999999997</v>
      </c>
    </row>
    <row r="7" spans="1:17" ht="77.25" x14ac:dyDescent="0.25">
      <c r="A7" s="5">
        <v>3</v>
      </c>
      <c r="B7" s="6" t="s">
        <v>42</v>
      </c>
      <c r="C7" s="1" t="s">
        <v>44</v>
      </c>
      <c r="D7" s="3">
        <v>386320.98</v>
      </c>
      <c r="E7" s="3">
        <v>376311.85</v>
      </c>
      <c r="F7" s="1">
        <v>1601634.87</v>
      </c>
      <c r="G7" s="3">
        <v>123959.33</v>
      </c>
      <c r="H7" s="10">
        <f t="shared" si="1"/>
        <v>1477675.54</v>
      </c>
      <c r="I7" s="39" t="s">
        <v>110</v>
      </c>
      <c r="J7" s="36" t="s">
        <v>111</v>
      </c>
      <c r="K7" s="28" t="s">
        <v>104</v>
      </c>
      <c r="L7" s="33">
        <v>57685.14</v>
      </c>
      <c r="M7" s="3">
        <v>1724.6</v>
      </c>
      <c r="N7" s="10">
        <v>326484.03000000003</v>
      </c>
      <c r="O7" s="10">
        <v>14158.97</v>
      </c>
      <c r="P7" s="16">
        <v>924365.99</v>
      </c>
      <c r="Q7" s="18">
        <f>E7-P7</f>
        <v>-548054.14</v>
      </c>
    </row>
    <row r="8" spans="1:17" ht="77.25" x14ac:dyDescent="0.25">
      <c r="A8" s="5">
        <v>4</v>
      </c>
      <c r="B8" s="6" t="s">
        <v>42</v>
      </c>
      <c r="C8" s="1" t="s">
        <v>45</v>
      </c>
      <c r="D8" s="3">
        <v>557194.55000000005</v>
      </c>
      <c r="E8" s="3">
        <v>412751.89</v>
      </c>
      <c r="F8" s="1">
        <v>3497436.48</v>
      </c>
      <c r="G8" s="3">
        <v>317065.14</v>
      </c>
      <c r="H8" s="10">
        <f t="shared" si="1"/>
        <v>3180371.34</v>
      </c>
      <c r="I8" s="39" t="s">
        <v>112</v>
      </c>
      <c r="J8" s="35">
        <v>18138.86</v>
      </c>
      <c r="K8" s="31" t="s">
        <v>105</v>
      </c>
      <c r="L8" s="32" t="s">
        <v>106</v>
      </c>
      <c r="M8" s="3">
        <v>2555.3000000000002</v>
      </c>
      <c r="N8" s="10">
        <v>483743.84</v>
      </c>
      <c r="O8" s="10">
        <v>20979.01</v>
      </c>
      <c r="P8" s="16">
        <v>1104982.71</v>
      </c>
      <c r="Q8" s="18">
        <f>E8-P8</f>
        <v>-692230.82</v>
      </c>
    </row>
    <row r="9" spans="1:17" x14ac:dyDescent="0.25">
      <c r="A9" s="5">
        <v>5</v>
      </c>
      <c r="B9" s="6" t="s">
        <v>42</v>
      </c>
      <c r="C9" s="1" t="s">
        <v>46</v>
      </c>
      <c r="D9" s="3">
        <v>244899.3</v>
      </c>
      <c r="E9" s="3">
        <v>232200.46</v>
      </c>
      <c r="F9" s="1">
        <v>470630.91</v>
      </c>
      <c r="G9" s="3">
        <v>66402.23</v>
      </c>
      <c r="H9" s="10">
        <f t="shared" si="1"/>
        <v>404228.68</v>
      </c>
      <c r="I9" s="30"/>
      <c r="J9" s="35"/>
      <c r="K9" s="31"/>
      <c r="L9" s="3"/>
      <c r="M9" s="3">
        <v>860.2</v>
      </c>
      <c r="N9" s="10">
        <v>162844.46</v>
      </c>
      <c r="O9" s="10">
        <v>7062.24</v>
      </c>
      <c r="P9" s="16">
        <f t="shared" ref="P6:P26" si="2">J9+L9+N9+O9</f>
        <v>169906.69999999998</v>
      </c>
      <c r="Q9" s="18">
        <f>E9-P9</f>
        <v>62293.760000000009</v>
      </c>
    </row>
    <row r="10" spans="1:17" x14ac:dyDescent="0.25">
      <c r="A10" s="5">
        <v>6</v>
      </c>
      <c r="B10" s="6" t="s">
        <v>42</v>
      </c>
      <c r="C10" s="1" t="s">
        <v>47</v>
      </c>
      <c r="D10" s="3">
        <v>223291</v>
      </c>
      <c r="E10" s="3">
        <v>237474.2</v>
      </c>
      <c r="F10" s="1">
        <v>167660.98000000001</v>
      </c>
      <c r="G10" s="3">
        <v>29867.8</v>
      </c>
      <c r="H10" s="10">
        <f t="shared" si="1"/>
        <v>137793.18000000002</v>
      </c>
      <c r="I10" s="30"/>
      <c r="J10" s="35"/>
      <c r="K10" s="31"/>
      <c r="L10" s="3"/>
      <c r="M10" s="3">
        <v>861.4</v>
      </c>
      <c r="N10" s="10">
        <v>163071.63</v>
      </c>
      <c r="O10" s="10">
        <v>7072.09</v>
      </c>
      <c r="P10" s="16">
        <f t="shared" si="2"/>
        <v>170143.72</v>
      </c>
      <c r="Q10" s="18">
        <f>E10-P10</f>
        <v>67330.48000000001</v>
      </c>
    </row>
    <row r="11" spans="1:17" x14ac:dyDescent="0.25">
      <c r="A11" s="5">
        <v>7</v>
      </c>
      <c r="B11" s="6" t="s">
        <v>42</v>
      </c>
      <c r="C11" s="1" t="s">
        <v>48</v>
      </c>
      <c r="D11" s="3">
        <v>289483</v>
      </c>
      <c r="E11" s="3">
        <v>169906.98</v>
      </c>
      <c r="F11" s="1">
        <v>623897.18999999994</v>
      </c>
      <c r="G11" s="3">
        <v>160572.75</v>
      </c>
      <c r="H11" s="10">
        <f t="shared" si="1"/>
        <v>463324.43999999994</v>
      </c>
      <c r="I11" s="30"/>
      <c r="J11" s="35"/>
      <c r="K11" s="31"/>
      <c r="L11" s="3"/>
      <c r="M11" s="3">
        <v>1016.8</v>
      </c>
      <c r="N11" s="10">
        <v>192490.41</v>
      </c>
      <c r="O11" s="10">
        <v>8347.93</v>
      </c>
      <c r="P11" s="16">
        <f t="shared" si="2"/>
        <v>200838.34</v>
      </c>
      <c r="Q11" s="18">
        <f>E11-P11</f>
        <v>-30931.359999999986</v>
      </c>
    </row>
    <row r="12" spans="1:17" ht="30" x14ac:dyDescent="0.25">
      <c r="A12" s="5">
        <v>8</v>
      </c>
      <c r="B12" s="6" t="s">
        <v>42</v>
      </c>
      <c r="C12" s="1" t="s">
        <v>49</v>
      </c>
      <c r="D12" s="3">
        <v>179277</v>
      </c>
      <c r="E12" s="3">
        <v>168991.51</v>
      </c>
      <c r="F12" s="1">
        <v>242571.84</v>
      </c>
      <c r="G12" s="3">
        <v>44693.81</v>
      </c>
      <c r="H12" s="10">
        <f t="shared" si="1"/>
        <v>197878.03</v>
      </c>
      <c r="I12" s="30"/>
      <c r="J12" s="35"/>
      <c r="K12" s="31" t="s">
        <v>104</v>
      </c>
      <c r="L12" s="33">
        <v>62511.05</v>
      </c>
      <c r="M12" s="3">
        <v>764.7</v>
      </c>
      <c r="N12" s="10">
        <v>144765.38</v>
      </c>
      <c r="O12" s="10">
        <v>6278.19</v>
      </c>
      <c r="P12" s="16">
        <v>213554.62</v>
      </c>
      <c r="Q12" s="18">
        <v>-44563.11</v>
      </c>
    </row>
    <row r="13" spans="1:17" x14ac:dyDescent="0.25">
      <c r="A13" s="5">
        <v>9</v>
      </c>
      <c r="B13" s="6" t="s">
        <v>42</v>
      </c>
      <c r="C13" s="1" t="s">
        <v>50</v>
      </c>
      <c r="D13" s="3">
        <v>404787</v>
      </c>
      <c r="E13" s="3">
        <v>413391</v>
      </c>
      <c r="F13" s="1">
        <v>832570.66</v>
      </c>
      <c r="G13" s="3">
        <v>131504.23000000001</v>
      </c>
      <c r="H13" s="10">
        <f t="shared" si="1"/>
        <v>701066.43</v>
      </c>
      <c r="I13" s="30"/>
      <c r="J13" s="35"/>
      <c r="K13" s="30"/>
      <c r="L13" s="3"/>
      <c r="M13" s="3">
        <v>1523.9</v>
      </c>
      <c r="N13" s="10">
        <v>288489.51</v>
      </c>
      <c r="O13" s="10">
        <v>12511.22</v>
      </c>
      <c r="P13" s="16">
        <f t="shared" si="2"/>
        <v>301000.73</v>
      </c>
      <c r="Q13" s="18">
        <v>112390.27</v>
      </c>
    </row>
    <row r="14" spans="1:17" x14ac:dyDescent="0.25">
      <c r="A14" s="5">
        <v>10</v>
      </c>
      <c r="B14" s="6" t="s">
        <v>42</v>
      </c>
      <c r="C14" s="1" t="s">
        <v>51</v>
      </c>
      <c r="D14" s="3">
        <v>1592300</v>
      </c>
      <c r="E14" s="3">
        <v>1548597.72</v>
      </c>
      <c r="F14" s="1">
        <v>1318116.8600000001</v>
      </c>
      <c r="G14" s="3">
        <v>261911.47</v>
      </c>
      <c r="H14" s="10">
        <f t="shared" si="1"/>
        <v>1056205.3900000001</v>
      </c>
      <c r="I14" s="30"/>
      <c r="J14" s="35"/>
      <c r="K14" s="31"/>
      <c r="L14" s="3"/>
      <c r="M14" s="3">
        <v>12288.5</v>
      </c>
      <c r="N14" s="10">
        <v>2326335.94</v>
      </c>
      <c r="O14" s="10">
        <v>100888.58</v>
      </c>
      <c r="P14" s="16">
        <f t="shared" si="2"/>
        <v>2427224.52</v>
      </c>
      <c r="Q14" s="18">
        <v>-878626.8</v>
      </c>
    </row>
    <row r="15" spans="1:17" x14ac:dyDescent="0.25">
      <c r="A15" s="5">
        <v>11</v>
      </c>
      <c r="B15" s="6" t="s">
        <v>42</v>
      </c>
      <c r="C15" s="1" t="s">
        <v>52</v>
      </c>
      <c r="D15" s="3">
        <v>376610</v>
      </c>
      <c r="E15" s="3">
        <v>383165.08</v>
      </c>
      <c r="F15" s="1">
        <v>147964</v>
      </c>
      <c r="G15" s="3">
        <v>34710.69</v>
      </c>
      <c r="H15" s="10">
        <f t="shared" si="1"/>
        <v>113253.31</v>
      </c>
      <c r="I15" s="30"/>
      <c r="J15" s="35"/>
      <c r="K15" s="30"/>
      <c r="L15" s="3"/>
      <c r="M15" s="3">
        <v>1322.5</v>
      </c>
      <c r="N15" s="10">
        <v>250362.48</v>
      </c>
      <c r="O15" s="10">
        <v>10857.73</v>
      </c>
      <c r="P15" s="16">
        <f t="shared" si="2"/>
        <v>261220.21000000002</v>
      </c>
      <c r="Q15" s="18">
        <v>121944.87</v>
      </c>
    </row>
    <row r="16" spans="1:17" x14ac:dyDescent="0.25">
      <c r="A16" s="5">
        <v>12</v>
      </c>
      <c r="B16" s="6" t="s">
        <v>42</v>
      </c>
      <c r="C16" s="1" t="s">
        <v>53</v>
      </c>
      <c r="D16" s="3">
        <v>312641</v>
      </c>
      <c r="E16" s="3">
        <v>350264</v>
      </c>
      <c r="F16" s="1">
        <v>801859</v>
      </c>
      <c r="G16" s="3">
        <v>69694.77</v>
      </c>
      <c r="H16" s="10">
        <f t="shared" si="1"/>
        <v>732164.23</v>
      </c>
      <c r="I16" s="30"/>
      <c r="J16" s="35"/>
      <c r="K16" s="30"/>
      <c r="L16" s="3"/>
      <c r="M16" s="3">
        <v>1331.4</v>
      </c>
      <c r="N16" s="10">
        <v>252047.33</v>
      </c>
      <c r="O16" s="10">
        <v>10930.79</v>
      </c>
      <c r="P16" s="16">
        <f t="shared" si="2"/>
        <v>262978.12</v>
      </c>
      <c r="Q16" s="18">
        <v>87285.88</v>
      </c>
    </row>
    <row r="17" spans="1:17" ht="26.25" x14ac:dyDescent="0.25">
      <c r="A17" s="5">
        <v>13</v>
      </c>
      <c r="B17" s="6" t="s">
        <v>42</v>
      </c>
      <c r="C17" s="2" t="s">
        <v>54</v>
      </c>
      <c r="D17" s="3">
        <v>435607</v>
      </c>
      <c r="E17" s="3">
        <v>488597</v>
      </c>
      <c r="F17" s="1">
        <v>865381</v>
      </c>
      <c r="G17" s="3">
        <v>92104.05</v>
      </c>
      <c r="H17" s="10">
        <f t="shared" si="1"/>
        <v>773276.95</v>
      </c>
      <c r="I17" s="39" t="s">
        <v>113</v>
      </c>
      <c r="J17" s="35">
        <v>13772.86</v>
      </c>
      <c r="K17" s="30"/>
      <c r="L17" s="3"/>
      <c r="M17" s="3">
        <v>2452.1</v>
      </c>
      <c r="N17" s="10">
        <v>464207.05</v>
      </c>
      <c r="O17" s="10">
        <v>20131.740000000002</v>
      </c>
      <c r="P17" s="16">
        <f t="shared" si="2"/>
        <v>498111.64999999997</v>
      </c>
      <c r="Q17" s="18">
        <v>-9514.65</v>
      </c>
    </row>
    <row r="18" spans="1:17" x14ac:dyDescent="0.25">
      <c r="A18" s="5">
        <v>14</v>
      </c>
      <c r="B18" s="6" t="s">
        <v>42</v>
      </c>
      <c r="C18" s="1" t="s">
        <v>55</v>
      </c>
      <c r="D18" s="3">
        <v>176913</v>
      </c>
      <c r="E18" s="3">
        <v>176435.20000000001</v>
      </c>
      <c r="F18" s="1">
        <v>99310</v>
      </c>
      <c r="G18" s="3">
        <v>17695.53</v>
      </c>
      <c r="H18" s="10">
        <f t="shared" si="1"/>
        <v>81614.47</v>
      </c>
      <c r="I18" s="30"/>
      <c r="J18" s="35"/>
      <c r="K18" s="31"/>
      <c r="L18" s="3"/>
      <c r="M18" s="3">
        <v>767.1</v>
      </c>
      <c r="N18" s="10">
        <v>145219.70000000001</v>
      </c>
      <c r="O18" s="10">
        <v>6297.89</v>
      </c>
      <c r="P18" s="16">
        <f t="shared" si="2"/>
        <v>151517.59000000003</v>
      </c>
      <c r="Q18" s="18">
        <v>24917.61</v>
      </c>
    </row>
    <row r="19" spans="1:17" x14ac:dyDescent="0.25">
      <c r="A19" s="5">
        <v>15</v>
      </c>
      <c r="B19" s="6" t="s">
        <v>42</v>
      </c>
      <c r="C19" s="1" t="s">
        <v>56</v>
      </c>
      <c r="D19" s="3">
        <v>177966</v>
      </c>
      <c r="E19" s="3">
        <v>177700</v>
      </c>
      <c r="F19" s="1">
        <v>759157</v>
      </c>
      <c r="G19" s="3">
        <v>83008.160000000003</v>
      </c>
      <c r="H19" s="10">
        <f t="shared" si="1"/>
        <v>676148.84</v>
      </c>
      <c r="I19" s="30"/>
      <c r="J19" s="35"/>
      <c r="K19" s="31"/>
      <c r="L19" s="3"/>
      <c r="M19" s="3">
        <v>625.1</v>
      </c>
      <c r="N19" s="10">
        <v>118337.68</v>
      </c>
      <c r="O19" s="10">
        <v>5132.07</v>
      </c>
      <c r="P19" s="16">
        <f t="shared" si="2"/>
        <v>123469.75</v>
      </c>
      <c r="Q19" s="18">
        <v>54230.99</v>
      </c>
    </row>
    <row r="20" spans="1:17" x14ac:dyDescent="0.25">
      <c r="A20" s="5">
        <v>16</v>
      </c>
      <c r="B20" s="6" t="s">
        <v>42</v>
      </c>
      <c r="C20" s="1" t="s">
        <v>57</v>
      </c>
      <c r="D20" s="3">
        <v>178421</v>
      </c>
      <c r="E20" s="3">
        <v>162609.78</v>
      </c>
      <c r="F20" s="1">
        <v>127716</v>
      </c>
      <c r="G20" s="3">
        <v>37846.67</v>
      </c>
      <c r="H20" s="10">
        <f t="shared" si="1"/>
        <v>89869.33</v>
      </c>
      <c r="I20" s="30"/>
      <c r="J20" s="35"/>
      <c r="K20" s="31"/>
      <c r="L20" s="3"/>
      <c r="M20" s="3">
        <v>626.70000000000005</v>
      </c>
      <c r="N20" s="10">
        <v>118640.58</v>
      </c>
      <c r="O20" s="10">
        <v>5145.21</v>
      </c>
      <c r="P20" s="16">
        <f t="shared" si="2"/>
        <v>123785.79000000001</v>
      </c>
      <c r="Q20" s="18">
        <v>38823.99</v>
      </c>
    </row>
    <row r="21" spans="1:17" x14ac:dyDescent="0.25">
      <c r="A21" s="5">
        <v>17</v>
      </c>
      <c r="B21" s="6" t="s">
        <v>42</v>
      </c>
      <c r="C21" s="1" t="s">
        <v>58</v>
      </c>
      <c r="D21" s="3">
        <v>205838</v>
      </c>
      <c r="E21" s="3">
        <v>190145.07</v>
      </c>
      <c r="F21" s="1">
        <v>702168</v>
      </c>
      <c r="G21" s="3">
        <v>60921.41</v>
      </c>
      <c r="H21" s="10">
        <f t="shared" si="1"/>
        <v>641246.59</v>
      </c>
      <c r="I21" s="30"/>
      <c r="J21" s="35"/>
      <c r="K21" s="31"/>
      <c r="L21" s="3"/>
      <c r="M21" s="3">
        <v>721.9</v>
      </c>
      <c r="N21" s="10">
        <v>136662.89000000001</v>
      </c>
      <c r="O21" s="10">
        <v>5926.8</v>
      </c>
      <c r="P21" s="16">
        <f t="shared" si="2"/>
        <v>142589.69</v>
      </c>
      <c r="Q21" s="18">
        <v>47555.38</v>
      </c>
    </row>
    <row r="22" spans="1:17" ht="34.5" customHeight="1" x14ac:dyDescent="0.25">
      <c r="A22" s="5"/>
      <c r="B22" s="6"/>
      <c r="C22" s="1"/>
      <c r="D22" s="3"/>
      <c r="E22" s="3"/>
      <c r="F22" s="1"/>
      <c r="G22" s="3"/>
      <c r="H22" s="10"/>
      <c r="I22" s="30"/>
      <c r="J22" s="35"/>
      <c r="K22" s="31"/>
      <c r="L22" s="3"/>
      <c r="M22" s="3"/>
      <c r="N22" s="10"/>
      <c r="O22" s="10"/>
      <c r="P22" s="16">
        <f t="shared" si="2"/>
        <v>0</v>
      </c>
      <c r="Q22" s="18">
        <f t="shared" ref="Q22:Q28" si="3">D22-G22-H22-J22-L22-N22-O22</f>
        <v>0</v>
      </c>
    </row>
    <row r="23" spans="1:17" ht="45.75" customHeight="1" x14ac:dyDescent="0.25">
      <c r="A23" s="5"/>
      <c r="B23" s="1"/>
      <c r="C23" s="1"/>
      <c r="D23" s="3"/>
      <c r="E23" s="3"/>
      <c r="F23" s="1"/>
      <c r="G23" s="3"/>
      <c r="H23" s="10"/>
      <c r="I23" s="30"/>
      <c r="J23" s="35"/>
      <c r="K23" s="31"/>
      <c r="L23" s="3"/>
      <c r="M23" s="3"/>
      <c r="N23" s="10"/>
      <c r="O23" s="10"/>
      <c r="P23" s="16">
        <f t="shared" si="2"/>
        <v>0</v>
      </c>
      <c r="Q23" s="18">
        <f t="shared" si="3"/>
        <v>0</v>
      </c>
    </row>
    <row r="24" spans="1:17" x14ac:dyDescent="0.25">
      <c r="A24" s="5">
        <v>20</v>
      </c>
      <c r="B24" s="1" t="s">
        <v>63</v>
      </c>
      <c r="C24" s="1" t="s">
        <v>59</v>
      </c>
      <c r="D24" s="3">
        <v>231062</v>
      </c>
      <c r="E24" s="3">
        <v>231079.35</v>
      </c>
      <c r="F24" s="1">
        <v>126487</v>
      </c>
      <c r="G24" s="3">
        <v>25079.35</v>
      </c>
      <c r="H24" s="10">
        <f>F24-G24</f>
        <v>101407.65</v>
      </c>
      <c r="I24" s="30"/>
      <c r="J24" s="35"/>
      <c r="K24" s="31"/>
      <c r="L24" s="3"/>
      <c r="M24" s="3">
        <v>1183.5999999999999</v>
      </c>
      <c r="N24" s="10">
        <v>224067.32</v>
      </c>
      <c r="O24" s="10">
        <v>9717.36</v>
      </c>
      <c r="P24" s="16">
        <f t="shared" si="2"/>
        <v>233784.68</v>
      </c>
      <c r="Q24" s="18">
        <v>-2705.53</v>
      </c>
    </row>
    <row r="25" spans="1:17" x14ac:dyDescent="0.25">
      <c r="A25" s="5">
        <v>21</v>
      </c>
      <c r="B25" s="1" t="s">
        <v>63</v>
      </c>
      <c r="C25" s="1" t="s">
        <v>60</v>
      </c>
      <c r="D25" s="3">
        <v>232515</v>
      </c>
      <c r="E25" s="3">
        <v>216592.11</v>
      </c>
      <c r="F25" s="1">
        <v>339877</v>
      </c>
      <c r="G25" s="3">
        <v>56166.15</v>
      </c>
      <c r="H25" s="10">
        <f>F25-G25</f>
        <v>283710.84999999998</v>
      </c>
      <c r="I25" s="30"/>
      <c r="J25" s="35"/>
      <c r="K25" s="31"/>
      <c r="L25" s="3"/>
      <c r="M25" s="3">
        <v>1229.5999999999999</v>
      </c>
      <c r="N25" s="10">
        <v>232775.58</v>
      </c>
      <c r="O25" s="10">
        <v>10095.02</v>
      </c>
      <c r="P25" s="16">
        <f t="shared" si="2"/>
        <v>242870.59999999998</v>
      </c>
      <c r="Q25" s="18">
        <v>-26278.49</v>
      </c>
    </row>
    <row r="26" spans="1:17" ht="34.5" customHeight="1" x14ac:dyDescent="0.25">
      <c r="A26" s="5">
        <v>22</v>
      </c>
      <c r="B26" s="1" t="s">
        <v>63</v>
      </c>
      <c r="C26" s="1" t="s">
        <v>61</v>
      </c>
      <c r="D26" s="3">
        <v>137169</v>
      </c>
      <c r="E26" s="3">
        <v>93386.52</v>
      </c>
      <c r="F26" s="1">
        <v>1356276.35</v>
      </c>
      <c r="G26" s="3">
        <v>118298.38</v>
      </c>
      <c r="H26" s="10">
        <f>F26-G26</f>
        <v>1237977.9700000002</v>
      </c>
      <c r="I26" s="30"/>
      <c r="J26" s="35"/>
      <c r="K26" s="30"/>
      <c r="L26" s="3"/>
      <c r="M26" s="3">
        <v>481.9</v>
      </c>
      <c r="N26" s="10">
        <v>91228.49</v>
      </c>
      <c r="O26" s="10">
        <v>3956.4</v>
      </c>
      <c r="P26" s="16">
        <f t="shared" si="2"/>
        <v>95184.89</v>
      </c>
      <c r="Q26" s="18">
        <v>1798.37</v>
      </c>
    </row>
    <row r="27" spans="1:17" ht="57" customHeight="1" x14ac:dyDescent="0.25">
      <c r="A27" s="5">
        <v>23</v>
      </c>
      <c r="B27" s="6" t="s">
        <v>42</v>
      </c>
      <c r="C27" s="1" t="s">
        <v>62</v>
      </c>
      <c r="D27" s="3">
        <v>2492454.14</v>
      </c>
      <c r="E27" s="3">
        <v>1884399.64</v>
      </c>
      <c r="F27" s="3">
        <v>1801839</v>
      </c>
      <c r="G27" s="9">
        <v>608054.5</v>
      </c>
      <c r="H27" s="27" t="s">
        <v>116</v>
      </c>
      <c r="I27" s="39" t="s">
        <v>114</v>
      </c>
      <c r="J27" s="3">
        <v>41956.02</v>
      </c>
      <c r="K27" s="34" t="s">
        <v>107</v>
      </c>
      <c r="L27" s="3">
        <v>107545.68</v>
      </c>
      <c r="M27" s="3">
        <v>9089</v>
      </c>
      <c r="N27" s="10">
        <v>1720638.59</v>
      </c>
      <c r="O27" s="10">
        <v>74620.69</v>
      </c>
      <c r="P27" s="16">
        <f>J27+L27+N27+O27</f>
        <v>1944760.98</v>
      </c>
      <c r="Q27" s="18">
        <v>-60361.34</v>
      </c>
    </row>
    <row r="28" spans="1:17" ht="23.25" customHeight="1" x14ac:dyDescent="0.25">
      <c r="A28" s="5">
        <v>24</v>
      </c>
      <c r="B28" s="1" t="s">
        <v>42</v>
      </c>
      <c r="C28" s="1" t="s">
        <v>42</v>
      </c>
      <c r="D28" s="3"/>
      <c r="E28" s="3"/>
      <c r="F28" s="3"/>
      <c r="G28" s="9"/>
      <c r="H28" s="10"/>
      <c r="I28" s="30" t="s">
        <v>64</v>
      </c>
      <c r="J28" s="3"/>
      <c r="K28" s="30"/>
      <c r="L28" s="3"/>
      <c r="M28" s="3"/>
      <c r="N28" s="10"/>
      <c r="O28" s="10"/>
      <c r="P28" s="16"/>
      <c r="Q28" s="18">
        <f t="shared" si="3"/>
        <v>0</v>
      </c>
    </row>
    <row r="29" spans="1:17" x14ac:dyDescent="0.25">
      <c r="A29" s="48" t="s">
        <v>4</v>
      </c>
      <c r="B29" s="49"/>
      <c r="C29" s="50"/>
      <c r="D29" s="3"/>
      <c r="E29" s="3"/>
      <c r="F29" s="3"/>
      <c r="G29" s="9"/>
      <c r="H29" s="10"/>
      <c r="I29" s="30"/>
      <c r="J29" s="3"/>
      <c r="K29" s="13"/>
      <c r="L29" s="3"/>
      <c r="M29" s="3"/>
      <c r="N29" s="10"/>
      <c r="O29" s="10"/>
      <c r="P29" s="16"/>
      <c r="Q29" s="18"/>
    </row>
    <row r="30" spans="1:17" x14ac:dyDescent="0.25">
      <c r="A30" s="48" t="s">
        <v>7</v>
      </c>
      <c r="B30" s="49"/>
      <c r="C30" s="50"/>
      <c r="D30" s="3">
        <f>SUM(D6:D29)</f>
        <v>10204071.93</v>
      </c>
      <c r="E30" s="3"/>
      <c r="F30" s="3"/>
      <c r="G30" s="9"/>
      <c r="H30" s="10"/>
      <c r="I30" s="30"/>
      <c r="J30" s="3"/>
      <c r="K30" s="13"/>
      <c r="L30" s="3"/>
      <c r="M30" s="3"/>
      <c r="N30" s="10"/>
      <c r="O30" s="10"/>
      <c r="P30" s="16"/>
      <c r="Q30" s="18"/>
    </row>
    <row r="31" spans="1:17" ht="15.75" x14ac:dyDescent="0.25">
      <c r="A31" s="53" t="s">
        <v>6</v>
      </c>
      <c r="B31" s="54"/>
      <c r="C31" s="55"/>
      <c r="D31" s="19">
        <v>10204071.93</v>
      </c>
      <c r="E31" s="26" t="s">
        <v>117</v>
      </c>
      <c r="F31" s="19">
        <v>17100201.420000002</v>
      </c>
      <c r="G31" s="19">
        <f>SUM(G6:G30)</f>
        <v>2569915.4899999998</v>
      </c>
      <c r="H31" s="19">
        <v>13336501.43</v>
      </c>
      <c r="I31" s="11"/>
      <c r="J31" s="19">
        <v>701275.59</v>
      </c>
      <c r="K31" s="19"/>
      <c r="L31" s="19">
        <v>809862.87</v>
      </c>
      <c r="M31" s="19">
        <f>SUM(M6:M30)</f>
        <v>46956.499999999993</v>
      </c>
      <c r="N31" s="19">
        <f>SUM(N6:N30)</f>
        <v>8889335.0500000007</v>
      </c>
      <c r="O31" s="19">
        <f>SUM(O6:O30)</f>
        <v>385512.87000000005</v>
      </c>
      <c r="P31" s="20">
        <f>SUM(P6:P30)</f>
        <v>10785986.380000001</v>
      </c>
      <c r="Q31" s="21">
        <f>SUM(Q6:Q30)</f>
        <v>-1510550.67</v>
      </c>
    </row>
    <row r="32" spans="1:17" x14ac:dyDescent="0.25">
      <c r="J32" s="4"/>
    </row>
    <row r="33" spans="1:13" x14ac:dyDescent="0.25">
      <c r="A33" t="s">
        <v>38</v>
      </c>
      <c r="B33" t="s">
        <v>95</v>
      </c>
      <c r="C33" s="4">
        <v>3587613</v>
      </c>
      <c r="L33" s="4"/>
    </row>
    <row r="34" spans="1:13" x14ac:dyDescent="0.25">
      <c r="C34" s="4"/>
    </row>
    <row r="35" spans="1:13" x14ac:dyDescent="0.25">
      <c r="C35" s="4"/>
      <c r="E35" s="4"/>
      <c r="H35" s="4"/>
      <c r="M35" s="4"/>
    </row>
    <row r="37" spans="1:13" x14ac:dyDescent="0.25">
      <c r="B37" t="s">
        <v>96</v>
      </c>
      <c r="L37" t="s">
        <v>97</v>
      </c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  <row r="52" spans="13:13" x14ac:dyDescent="0.25">
      <c r="M52" s="12"/>
    </row>
    <row r="53" spans="13:13" x14ac:dyDescent="0.25">
      <c r="M53" s="12"/>
    </row>
    <row r="54" spans="13:13" x14ac:dyDescent="0.25">
      <c r="M54" s="12"/>
    </row>
    <row r="55" spans="13:13" x14ac:dyDescent="0.25">
      <c r="M55" s="12"/>
    </row>
    <row r="56" spans="13:13" x14ac:dyDescent="0.25">
      <c r="M56" s="12"/>
    </row>
    <row r="57" spans="13:13" x14ac:dyDescent="0.25">
      <c r="M57" s="12"/>
    </row>
    <row r="58" spans="13:13" x14ac:dyDescent="0.25">
      <c r="M58" s="12"/>
    </row>
    <row r="59" spans="13:13" x14ac:dyDescent="0.25">
      <c r="M59" s="12"/>
    </row>
    <row r="60" spans="13:13" x14ac:dyDescent="0.25">
      <c r="M60" s="12"/>
    </row>
    <row r="61" spans="13:13" x14ac:dyDescent="0.25">
      <c r="M61" s="12"/>
    </row>
    <row r="62" spans="13:13" x14ac:dyDescent="0.25">
      <c r="M62" s="12"/>
    </row>
    <row r="63" spans="13:13" x14ac:dyDescent="0.25">
      <c r="M63" s="12"/>
    </row>
    <row r="64" spans="13:13" x14ac:dyDescent="0.25">
      <c r="M64" s="12"/>
    </row>
    <row r="65" spans="13:13" x14ac:dyDescent="0.25">
      <c r="M65" s="12"/>
    </row>
    <row r="66" spans="13:13" x14ac:dyDescent="0.25">
      <c r="M66" s="12"/>
    </row>
    <row r="67" spans="13:13" x14ac:dyDescent="0.25">
      <c r="M67" s="12"/>
    </row>
    <row r="68" spans="13:13" x14ac:dyDescent="0.25">
      <c r="M68" s="12"/>
    </row>
    <row r="69" spans="13:13" x14ac:dyDescent="0.25">
      <c r="M69" s="12"/>
    </row>
    <row r="70" spans="13:13" x14ac:dyDescent="0.25">
      <c r="M70" s="12"/>
    </row>
    <row r="71" spans="13:13" x14ac:dyDescent="0.25">
      <c r="M71" s="12"/>
    </row>
    <row r="72" spans="13:13" x14ac:dyDescent="0.25">
      <c r="M72" s="12"/>
    </row>
  </sheetData>
  <mergeCells count="19">
    <mergeCell ref="A1:O1"/>
    <mergeCell ref="A2:O2"/>
    <mergeCell ref="A3:A4"/>
    <mergeCell ref="B3:C4"/>
    <mergeCell ref="D3:D4"/>
    <mergeCell ref="E3:E4"/>
    <mergeCell ref="F3:F4"/>
    <mergeCell ref="G3:G4"/>
    <mergeCell ref="H3:H4"/>
    <mergeCell ref="I3:J3"/>
    <mergeCell ref="K3:L3"/>
    <mergeCell ref="N3:N4"/>
    <mergeCell ref="M3:M4"/>
    <mergeCell ref="O3:O4"/>
    <mergeCell ref="A29:C29"/>
    <mergeCell ref="A30:C30"/>
    <mergeCell ref="P3:P4"/>
    <mergeCell ref="A31:C31"/>
    <mergeCell ref="Q3:Q4"/>
  </mergeCells>
  <pageMargins left="0.25" right="0.25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5" x14ac:dyDescent="0.25"/>
  <cols>
    <col min="1" max="1" width="11.28515625" customWidth="1"/>
    <col min="2" max="2" width="8" customWidth="1"/>
  </cols>
  <sheetData>
    <row r="1" spans="1:2" x14ac:dyDescent="0.25">
      <c r="A1" s="14" t="s">
        <v>40</v>
      </c>
      <c r="B1" s="14">
        <v>7535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defaultRowHeight="15" x14ac:dyDescent="0.25"/>
  <cols>
    <col min="1" max="1" width="30.42578125" customWidth="1"/>
    <col min="2" max="2" width="10.7109375" bestFit="1" customWidth="1"/>
    <col min="3" max="3" width="9.85546875" bestFit="1" customWidth="1"/>
    <col min="4" max="4" width="15.42578125" bestFit="1" customWidth="1"/>
    <col min="5" max="5" width="14.85546875" bestFit="1" customWidth="1"/>
    <col min="6" max="6" width="16.28515625" bestFit="1" customWidth="1"/>
    <col min="7" max="7" width="15.85546875" bestFit="1" customWidth="1"/>
    <col min="8" max="8" width="21.5703125" bestFit="1" customWidth="1"/>
  </cols>
  <sheetData/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35"/>
    </sheetView>
  </sheetViews>
  <sheetFormatPr defaultRowHeight="15" x14ac:dyDescent="0.25"/>
  <cols>
    <col min="1" max="1" width="22" customWidth="1"/>
    <col min="2" max="2" width="10.7109375" bestFit="1" customWidth="1"/>
    <col min="3" max="3" width="13.85546875" customWidth="1"/>
    <col min="4" max="4" width="15.42578125" bestFit="1" customWidth="1"/>
    <col min="5" max="5" width="14.85546875" bestFit="1" customWidth="1"/>
    <col min="6" max="6" width="16.28515625" bestFit="1" customWidth="1"/>
    <col min="7" max="7" width="21.5703125" bestFit="1" customWidth="1"/>
  </cols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ведомость начальная</vt:lpstr>
      <vt:lpstr>2015</vt:lpstr>
      <vt:lpstr>январь 2016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SONY</cp:lastModifiedBy>
  <cp:lastPrinted>2016-02-24T11:53:48Z</cp:lastPrinted>
  <dcterms:created xsi:type="dcterms:W3CDTF">2016-01-10T17:47:42Z</dcterms:created>
  <dcterms:modified xsi:type="dcterms:W3CDTF">2017-04-25T14:23:08Z</dcterms:modified>
</cp:coreProperties>
</file>